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8800" windowHeight="12300" firstSheet="1" activeTab="7"/>
  </bookViews>
  <sheets>
    <sheet name="SAŽETAK" sheetId="10" r:id="rId1"/>
    <sheet name=" Račun prihoda i rashoda" sheetId="3" r:id="rId2"/>
    <sheet name="Prihodi i rashodi po izvorima" sheetId="8" r:id="rId3"/>
    <sheet name="Rashodi prema funkcijskoj kl" sheetId="5" r:id="rId4"/>
    <sheet name="Račun financiranja" sheetId="6" r:id="rId5"/>
    <sheet name="Račun financiranja po izvorima" sheetId="9" r:id="rId6"/>
    <sheet name="POSEBNI DIO" sheetId="7" r:id="rId7"/>
    <sheet name="GKI-3.razina" sheetId="2" r:id="rId8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9" i="2" l="1"/>
  <c r="G59" i="2"/>
  <c r="F17" i="7"/>
  <c r="G17" i="7"/>
  <c r="H17" i="7"/>
  <c r="I17" i="7"/>
  <c r="E17" i="7"/>
  <c r="F21" i="7"/>
  <c r="F20" i="7" s="1"/>
  <c r="G21" i="7"/>
  <c r="G20" i="7" s="1"/>
  <c r="H21" i="7"/>
  <c r="H20" i="7" s="1"/>
  <c r="I21" i="7"/>
  <c r="I20" i="7" s="1"/>
  <c r="E21" i="7"/>
  <c r="E20" i="7" s="1"/>
  <c r="F34" i="2"/>
  <c r="F33" i="2" s="1"/>
  <c r="F32" i="2" s="1"/>
  <c r="G34" i="2"/>
  <c r="G33" i="2" s="1"/>
  <c r="G32" i="2" s="1"/>
  <c r="E34" i="2"/>
  <c r="E33" i="2" s="1"/>
  <c r="E32" i="2" s="1"/>
  <c r="E33" i="3"/>
  <c r="F33" i="3"/>
  <c r="G33" i="3"/>
  <c r="H33" i="3"/>
  <c r="D33" i="3"/>
  <c r="E19" i="3"/>
  <c r="F19" i="3"/>
  <c r="F11" i="3" s="1"/>
  <c r="F10" i="3" s="1"/>
  <c r="G19" i="3"/>
  <c r="H19" i="3"/>
  <c r="D19" i="3"/>
  <c r="E34" i="8"/>
  <c r="F34" i="8"/>
  <c r="D34" i="8"/>
  <c r="D15" i="8"/>
  <c r="G30" i="7"/>
  <c r="F38" i="2"/>
  <c r="G38" i="2"/>
  <c r="E38" i="2"/>
  <c r="F67" i="2"/>
  <c r="G67" i="2"/>
  <c r="E67" i="2"/>
  <c r="E59" i="2"/>
  <c r="G61" i="2"/>
  <c r="G58" i="2" s="1"/>
  <c r="G57" i="2" s="1"/>
  <c r="F61" i="2"/>
  <c r="F58" i="2" s="1"/>
  <c r="F57" i="2" s="1"/>
  <c r="E61" i="2"/>
  <c r="G24" i="7"/>
  <c r="F50" i="7"/>
  <c r="G50" i="7"/>
  <c r="H50" i="7"/>
  <c r="I50" i="7"/>
  <c r="E50" i="7"/>
  <c r="F42" i="7"/>
  <c r="G42" i="7"/>
  <c r="H42" i="7"/>
  <c r="I42" i="7"/>
  <c r="E42" i="7"/>
  <c r="I44" i="7"/>
  <c r="I41" i="7" s="1"/>
  <c r="H44" i="7"/>
  <c r="H41" i="7" s="1"/>
  <c r="G44" i="7"/>
  <c r="G41" i="7" s="1"/>
  <c r="F44" i="7"/>
  <c r="E44" i="7"/>
  <c r="H17" i="3"/>
  <c r="G17" i="3"/>
  <c r="F17" i="3"/>
  <c r="E11" i="3"/>
  <c r="G11" i="3"/>
  <c r="G10" i="3" s="1"/>
  <c r="H11" i="3"/>
  <c r="H10" i="3" s="1"/>
  <c r="D11" i="3"/>
  <c r="G22" i="2"/>
  <c r="G75" i="2"/>
  <c r="G74" i="2" s="1"/>
  <c r="G73" i="2" s="1"/>
  <c r="F75" i="2"/>
  <c r="F74" i="2" s="1"/>
  <c r="F73" i="2" s="1"/>
  <c r="E75" i="2"/>
  <c r="E74" i="2" s="1"/>
  <c r="E73" i="2" s="1"/>
  <c r="G69" i="2"/>
  <c r="F69" i="2"/>
  <c r="E69" i="2"/>
  <c r="G54" i="2"/>
  <c r="G53" i="2" s="1"/>
  <c r="G52" i="2" s="1"/>
  <c r="F54" i="2"/>
  <c r="F53" i="2" s="1"/>
  <c r="F52" i="2" s="1"/>
  <c r="E54" i="2"/>
  <c r="E53" i="2" s="1"/>
  <c r="E52" i="2"/>
  <c r="G48" i="2"/>
  <c r="G47" i="2" s="1"/>
  <c r="G46" i="2" s="1"/>
  <c r="F48" i="2"/>
  <c r="F47" i="2" s="1"/>
  <c r="F46" i="2" s="1"/>
  <c r="E48" i="2"/>
  <c r="E47" i="2" s="1"/>
  <c r="E46" i="2" s="1"/>
  <c r="G40" i="2"/>
  <c r="F40" i="2"/>
  <c r="E40" i="2"/>
  <c r="G28" i="2"/>
  <c r="F28" i="2"/>
  <c r="E28" i="2"/>
  <c r="G26" i="2"/>
  <c r="F26" i="2"/>
  <c r="E26" i="2"/>
  <c r="F22" i="2"/>
  <c r="E22" i="2"/>
  <c r="G17" i="2"/>
  <c r="F17" i="2"/>
  <c r="E17" i="2"/>
  <c r="G13" i="2"/>
  <c r="F13" i="2"/>
  <c r="E13" i="2"/>
  <c r="F66" i="2" l="1"/>
  <c r="F65" i="2" s="1"/>
  <c r="F41" i="7"/>
  <c r="F40" i="7" s="1"/>
  <c r="E41" i="7"/>
  <c r="E40" i="7" s="1"/>
  <c r="G66" i="2"/>
  <c r="E37" i="2"/>
  <c r="E36" i="2" s="1"/>
  <c r="F37" i="2"/>
  <c r="F36" i="2" s="1"/>
  <c r="G37" i="2"/>
  <c r="G36" i="2" s="1"/>
  <c r="G65" i="2"/>
  <c r="E58" i="2"/>
  <c r="E57" i="2" s="1"/>
  <c r="E66" i="2"/>
  <c r="E65" i="2" s="1"/>
  <c r="G25" i="2"/>
  <c r="G24" i="2" s="1"/>
  <c r="F25" i="2"/>
  <c r="F24" i="2" s="1"/>
  <c r="E24" i="2"/>
  <c r="F12" i="2"/>
  <c r="F11" i="2" s="1"/>
  <c r="E25" i="2"/>
  <c r="G12" i="2"/>
  <c r="G11" i="2" s="1"/>
  <c r="H40" i="7"/>
  <c r="G40" i="7"/>
  <c r="I40" i="7"/>
  <c r="E12" i="2"/>
  <c r="E11" i="2" s="1"/>
  <c r="F56" i="7"/>
  <c r="G56" i="7"/>
  <c r="H56" i="7"/>
  <c r="I56" i="7"/>
  <c r="F36" i="7"/>
  <c r="F35" i="7" s="1"/>
  <c r="F34" i="7" s="1"/>
  <c r="G36" i="7"/>
  <c r="G35" i="7" s="1"/>
  <c r="G34" i="7" s="1"/>
  <c r="H36" i="7"/>
  <c r="I36" i="7"/>
  <c r="I35" i="7" s="1"/>
  <c r="I34" i="7" s="1"/>
  <c r="F30" i="7"/>
  <c r="F29" i="7" s="1"/>
  <c r="F28" i="7" s="1"/>
  <c r="H30" i="7"/>
  <c r="I30" i="7"/>
  <c r="F59" i="7"/>
  <c r="G59" i="7"/>
  <c r="H59" i="7"/>
  <c r="I59" i="7"/>
  <c r="F52" i="7"/>
  <c r="G52" i="7"/>
  <c r="H52" i="7"/>
  <c r="I52" i="7"/>
  <c r="H35" i="7"/>
  <c r="H34" i="7" s="1"/>
  <c r="G29" i="7"/>
  <c r="G28" i="7" s="1"/>
  <c r="H29" i="7"/>
  <c r="H28" i="7" s="1"/>
  <c r="I29" i="7"/>
  <c r="I28" i="7" s="1"/>
  <c r="F24" i="7"/>
  <c r="F23" i="7" s="1"/>
  <c r="G23" i="7"/>
  <c r="H24" i="7"/>
  <c r="H23" i="7" s="1"/>
  <c r="I24" i="7"/>
  <c r="I23" i="7" s="1"/>
  <c r="G16" i="7"/>
  <c r="H16" i="7"/>
  <c r="I16" i="7"/>
  <c r="F12" i="7"/>
  <c r="G12" i="7"/>
  <c r="H12" i="7"/>
  <c r="I12" i="7"/>
  <c r="F16" i="7"/>
  <c r="D15" i="9"/>
  <c r="E15" i="9"/>
  <c r="F15" i="9"/>
  <c r="D13" i="9"/>
  <c r="E13" i="9"/>
  <c r="F13" i="9"/>
  <c r="D12" i="9"/>
  <c r="E12" i="9"/>
  <c r="F12" i="9"/>
  <c r="D9" i="9"/>
  <c r="D8" i="9" s="1"/>
  <c r="E9" i="9"/>
  <c r="E8" i="9" s="1"/>
  <c r="F9" i="9"/>
  <c r="F8" i="9"/>
  <c r="C13" i="9"/>
  <c r="C15" i="9"/>
  <c r="C12" i="9"/>
  <c r="C8" i="9"/>
  <c r="C9" i="9"/>
  <c r="F13" i="6"/>
  <c r="F12" i="6" s="1"/>
  <c r="G13" i="6"/>
  <c r="G12" i="6" s="1"/>
  <c r="H13" i="6"/>
  <c r="H12" i="6"/>
  <c r="F9" i="6"/>
  <c r="F8" i="6" s="1"/>
  <c r="G9" i="6"/>
  <c r="G8" i="6" s="1"/>
  <c r="H9" i="6"/>
  <c r="H8" i="6"/>
  <c r="E9" i="6"/>
  <c r="E8" i="6" s="1"/>
  <c r="E13" i="6"/>
  <c r="E12" i="6" s="1"/>
  <c r="D11" i="5"/>
  <c r="D10" i="5" s="1"/>
  <c r="E11" i="5"/>
  <c r="E10" i="5" s="1"/>
  <c r="F11" i="5"/>
  <c r="F10" i="5" s="1"/>
  <c r="C11" i="5"/>
  <c r="C10" i="5" s="1"/>
  <c r="D29" i="8"/>
  <c r="E29" i="8"/>
  <c r="F29" i="8"/>
  <c r="C29" i="8"/>
  <c r="D32" i="8"/>
  <c r="E32" i="8"/>
  <c r="F32" i="8"/>
  <c r="C32" i="8"/>
  <c r="D36" i="8"/>
  <c r="E36" i="8"/>
  <c r="F36" i="8"/>
  <c r="C36" i="8"/>
  <c r="D38" i="8"/>
  <c r="E38" i="8"/>
  <c r="F38" i="8"/>
  <c r="C38" i="8"/>
  <c r="D40" i="8"/>
  <c r="E40" i="8"/>
  <c r="F40" i="8"/>
  <c r="C40" i="8"/>
  <c r="B38" i="8"/>
  <c r="B19" i="8"/>
  <c r="D11" i="8"/>
  <c r="E11" i="8"/>
  <c r="F11" i="8"/>
  <c r="C11" i="8"/>
  <c r="D13" i="8"/>
  <c r="E13" i="8"/>
  <c r="F13" i="8"/>
  <c r="C13" i="8"/>
  <c r="D17" i="8"/>
  <c r="E17" i="8"/>
  <c r="F17" i="8"/>
  <c r="C17" i="8"/>
  <c r="D19" i="8"/>
  <c r="E19" i="8"/>
  <c r="F19" i="8"/>
  <c r="C19" i="8"/>
  <c r="D21" i="8"/>
  <c r="E21" i="8"/>
  <c r="F21" i="8"/>
  <c r="C21" i="8"/>
  <c r="B21" i="8"/>
  <c r="F29" i="3"/>
  <c r="G29" i="3"/>
  <c r="H29" i="3"/>
  <c r="E29" i="3"/>
  <c r="E17" i="3"/>
  <c r="E10" i="3" s="1"/>
  <c r="H49" i="7" l="1"/>
  <c r="H48" i="7" s="1"/>
  <c r="F49" i="7"/>
  <c r="F9" i="2"/>
  <c r="G9" i="2"/>
  <c r="E9" i="2"/>
  <c r="D28" i="8"/>
  <c r="D10" i="8"/>
  <c r="H11" i="7"/>
  <c r="F11" i="7"/>
  <c r="F9" i="7"/>
  <c r="F8" i="7" s="1"/>
  <c r="F7" i="7" s="1"/>
  <c r="F6" i="7" s="1"/>
  <c r="I11" i="7"/>
  <c r="G11" i="7"/>
  <c r="I49" i="7"/>
  <c r="I48" i="7" s="1"/>
  <c r="G49" i="7"/>
  <c r="F48" i="7"/>
  <c r="E28" i="3"/>
  <c r="F28" i="3"/>
  <c r="H28" i="3"/>
  <c r="G28" i="3"/>
  <c r="F28" i="8"/>
  <c r="E10" i="8"/>
  <c r="E28" i="8"/>
  <c r="F10" i="8"/>
  <c r="C28" i="8"/>
  <c r="C10" i="8"/>
  <c r="I9" i="7" l="1"/>
  <c r="I8" i="7" s="1"/>
  <c r="I7" i="7" s="1"/>
  <c r="I6" i="7" s="1"/>
  <c r="H9" i="7"/>
  <c r="H8" i="7" s="1"/>
  <c r="H7" i="7" s="1"/>
  <c r="H6" i="7" s="1"/>
  <c r="G9" i="7"/>
  <c r="G8" i="7" s="1"/>
  <c r="G7" i="7" s="1"/>
  <c r="G6" i="7" s="1"/>
  <c r="G48" i="7"/>
  <c r="H8" i="10"/>
  <c r="I8" i="10"/>
  <c r="J8" i="10"/>
  <c r="H11" i="10"/>
  <c r="I11" i="10"/>
  <c r="J11" i="10"/>
  <c r="G11" i="10"/>
  <c r="E59" i="7" l="1"/>
  <c r="E36" i="7"/>
  <c r="E35" i="7" s="1"/>
  <c r="E34" i="7" s="1"/>
  <c r="E56" i="7"/>
  <c r="E52" i="7"/>
  <c r="E29" i="7"/>
  <c r="E28" i="7" s="1"/>
  <c r="E30" i="7"/>
  <c r="E24" i="7"/>
  <c r="E23" i="7" s="1"/>
  <c r="E16" i="7"/>
  <c r="E12" i="7"/>
  <c r="B8" i="9"/>
  <c r="B9" i="9"/>
  <c r="B13" i="9"/>
  <c r="B12" i="9" s="1"/>
  <c r="B15" i="9"/>
  <c r="D9" i="6"/>
  <c r="D8" i="6" s="1"/>
  <c r="D13" i="6"/>
  <c r="D12" i="6" s="1"/>
  <c r="B10" i="5"/>
  <c r="B11" i="5"/>
  <c r="E11" i="7" l="1"/>
  <c r="E9" i="7"/>
  <c r="E49" i="7"/>
  <c r="E48" i="7" s="1"/>
  <c r="E10" i="7" s="1"/>
  <c r="B36" i="8"/>
  <c r="B40" i="8"/>
  <c r="B32" i="8"/>
  <c r="B29" i="8"/>
  <c r="B17" i="8"/>
  <c r="B13" i="8"/>
  <c r="B11" i="8"/>
  <c r="D29" i="3"/>
  <c r="D28" i="3" s="1"/>
  <c r="D10" i="3"/>
  <c r="E8" i="7" l="1"/>
  <c r="E7" i="7" s="1"/>
  <c r="E6" i="7" s="1"/>
  <c r="B28" i="8"/>
  <c r="B10" i="8"/>
  <c r="F37" i="10"/>
  <c r="G34" i="10" s="1"/>
  <c r="G37" i="10" s="1"/>
  <c r="H34" i="10" s="1"/>
  <c r="H37" i="10" s="1"/>
  <c r="I34" i="10" s="1"/>
  <c r="I37" i="10" s="1"/>
  <c r="J34" i="10" s="1"/>
  <c r="J37" i="10" s="1"/>
  <c r="J21" i="10"/>
  <c r="I21" i="10"/>
  <c r="H21" i="10"/>
  <c r="G21" i="10"/>
  <c r="F21" i="10"/>
  <c r="F11" i="10"/>
  <c r="I14" i="10"/>
  <c r="G8" i="10"/>
  <c r="G14" i="10" s="1"/>
  <c r="F8" i="10"/>
  <c r="F14" i="10" l="1"/>
  <c r="H14" i="10"/>
  <c r="H22" i="10" s="1"/>
  <c r="H29" i="10" s="1"/>
  <c r="J14" i="10"/>
  <c r="I22" i="10"/>
  <c r="I28" i="10" s="1"/>
  <c r="I29" i="10" s="1"/>
  <c r="J22" i="10"/>
  <c r="J28" i="10" s="1"/>
  <c r="J29" i="10" s="1"/>
  <c r="F22" i="10"/>
  <c r="F28" i="10" s="1"/>
  <c r="G22" i="10"/>
  <c r="G29" i="10" s="1"/>
</calcChain>
</file>

<file path=xl/sharedStrings.xml><?xml version="1.0" encoding="utf-8"?>
<sst xmlns="http://schemas.openxmlformats.org/spreadsheetml/2006/main" count="366" uniqueCount="154">
  <si>
    <t>PRIHODI UKUPNO</t>
  </si>
  <si>
    <t>RASHODI UKUPNO</t>
  </si>
  <si>
    <t>NETO FINANCIRANJE</t>
  </si>
  <si>
    <t>Naziv prihoda</t>
  </si>
  <si>
    <t xml:space="preserve">A. RAČUN PRIHODA I RASHODA </t>
  </si>
  <si>
    <t>Razred</t>
  </si>
  <si>
    <t>Skupina</t>
  </si>
  <si>
    <t>Prihodi poslovanja</t>
  </si>
  <si>
    <t>Prihodi od prodaje nefinancijske imovine</t>
  </si>
  <si>
    <t>Naziv rashoda</t>
  </si>
  <si>
    <t>Rashodi poslovanja</t>
  </si>
  <si>
    <t>Rashodi za zaposlene</t>
  </si>
  <si>
    <t>Rashodi za nabavu nefinancijske imovine</t>
  </si>
  <si>
    <t>RASHODI PREMA FUNKCIJSKOJ KLASIFIKACIJI</t>
  </si>
  <si>
    <t>UKUPNI RASHODI</t>
  </si>
  <si>
    <t>Primici od financijske imovine i zaduživanja</t>
  </si>
  <si>
    <t>Izdaci za financijsku imovinu i otplate zajmova</t>
  </si>
  <si>
    <t>II. POSEBNI DIO</t>
  </si>
  <si>
    <t>I. OPĆI DIO</t>
  </si>
  <si>
    <t>Šifra</t>
  </si>
  <si>
    <t xml:space="preserve">Naziv </t>
  </si>
  <si>
    <t>Materijalni rashodi</t>
  </si>
  <si>
    <t>Primici od zaduživanja</t>
  </si>
  <si>
    <t>Izdaci za otplatu glavnice primljenih kredita i zajmova</t>
  </si>
  <si>
    <t>A) SAŽETAK RAČUNA PRIHODA I RASHODA</t>
  </si>
  <si>
    <t>B) SAŽETAK RAČUNA FINANCIRANJA</t>
  </si>
  <si>
    <t>Prihodi od prodaje proizvedene dugotrajne imovine</t>
  </si>
  <si>
    <t>Pomoći iz inozemstva i od subjekata unutar općeg proračuna</t>
  </si>
  <si>
    <t>…</t>
  </si>
  <si>
    <t>Prihodi iz nadležnog proračuna i od HZZO-a temeljem ugovornih obveza</t>
  </si>
  <si>
    <t>Naziv</t>
  </si>
  <si>
    <t>Projekcija 
za 2026.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</si>
  <si>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</si>
  <si>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</si>
  <si>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</si>
  <si>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</si>
  <si>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</si>
  <si>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</si>
  <si>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Projekcija proračuna
za 2026.</t>
  </si>
  <si>
    <t>PRIHODI POSLOVANJA PREMA EKONOMSKOJ KLASIFIKACIJI</t>
  </si>
  <si>
    <t>RASHODI POSLOVANJA PREMA EKONOMSKOJ KLASIFIKACIJI</t>
  </si>
  <si>
    <t>PRIHODI POSLOVANJA PREMA IZVORIMA FINANCIRANJA</t>
  </si>
  <si>
    <t>RASHODI POSLOVANJA PREMA IZVORIMA FINANCIRANJA</t>
  </si>
  <si>
    <t>Brojčana oznaka i naziv</t>
  </si>
  <si>
    <t>5 Pomoći</t>
  </si>
  <si>
    <t xml:space="preserve">  52 Ostale pomoći</t>
  </si>
  <si>
    <t>4 Prihodi za posebne namjene</t>
  </si>
  <si>
    <t xml:space="preserve">  43 Ostali prihodi za posebne namjene</t>
  </si>
  <si>
    <t>1 Opći prihodi i primici</t>
  </si>
  <si>
    <t xml:space="preserve">  11 Opći prihodi i primici</t>
  </si>
  <si>
    <t>3 Vlastiti prihodi</t>
  </si>
  <si>
    <t xml:space="preserve">  31 Vlastiti prihodi</t>
  </si>
  <si>
    <t>B. RAČUN FINANCIRANJA PREMA EKONOMSKOJ KLASIFIKACIJI</t>
  </si>
  <si>
    <t>B. RAČUN FINANCIRANJA PREMA IZVORIMA FINANCIRANJA</t>
  </si>
  <si>
    <t>PRIMICI UKUPNO</t>
  </si>
  <si>
    <t>8 Namjenski primici od zaduživanja</t>
  </si>
  <si>
    <t xml:space="preserve">  81 Namjenski primici od zaduživanja</t>
  </si>
  <si>
    <t>IZDACI UKUPNO</t>
  </si>
  <si>
    <t>D) VIŠEGODIŠNJI PLAN URAVNOTEŽENJA</t>
  </si>
  <si>
    <t>RAZLIKA - VIŠAK / MANJAK</t>
  </si>
  <si>
    <t>VIŠAK / MANJAK + NETO FINANCIRANJE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</si>
  <si>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</si>
  <si>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</si>
  <si>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</si>
  <si>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</si>
  <si>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VIŠAK / MANJAK IZ PRETHODNE(IH) GODINE KOJI ĆE SE RASPOREDITI / POKRITI</t>
  </si>
  <si>
    <t>VIŠAK / MANJAK TEKUĆE GODINE</t>
  </si>
  <si>
    <t>Izvršenje 2023.</t>
  </si>
  <si>
    <t>Plan 2024.</t>
  </si>
  <si>
    <t>Proračun za 2025.</t>
  </si>
  <si>
    <t>Projekcija proračuna
za 2027.</t>
  </si>
  <si>
    <t>Projekcija za 2026.</t>
  </si>
  <si>
    <t>Projekcija za 2027.</t>
  </si>
  <si>
    <t>Projekcija
za 2027.</t>
  </si>
  <si>
    <t>Projekcija
za 2026.</t>
  </si>
  <si>
    <t>Projekcija 
za 2027.</t>
  </si>
  <si>
    <t>FINANCIJSKI PLAN PRORAČUNSKOG KORISNIKA PRORAČUNA JEDINICE LOKALNE I PODRUČNE (REGIONALNE) SAMOUPRAVE Gradska knjižnica "Don Mihovil Pavlinović" Imotski
ZA 2025. I PROJEKCIJE ZA 2026. I 2027. GODINU</t>
  </si>
  <si>
    <t>FINANCIJSKI PLAN PRORAČUNSKOG KORISNIKA PRORAČUNA JEDINICE LOKALNE I PODRUČNE (REGIONALNE) SAMOUPRAVE 
Gradska knjižnica "Don Mihovil Pavlinović" Imotski                                                                                                                                                                                                                                         ZA 2025. I PROJEKCIJA ZA 2026. I 2027. GODINU</t>
  </si>
  <si>
    <t>FINANCIJSKI PLAN PRORAČUNSKOG KORISNIKA PRORAČUNA  JEDINICE LOKALNE I PODRUČNE (REGIONALNE) SAMOUPRAVE 
Gradska knjižnica "Don Mihovil Pavlinović" Imotski                                                                                                                                                                                                    ZA 2025. I PROJEKCIJE ZA 2026. I 2027. GODINU</t>
  </si>
  <si>
    <t>FINANCIJSKI PLAN PRORAČUNSKOG KORISNIKA PRORAČUNA JEDINICE LOKALNE I PODRUČNE (REGIONALNE) SAMOUPRAVE 
Gradska knjižnica "Don Mihovil Pavlinović" Imotski                                                                                                                                                                                              ZA 2025. I PROJEKCIJE ZA 2026. I 2027. GODINU</t>
  </si>
  <si>
    <t>Prihodi od imovine</t>
  </si>
  <si>
    <t>Vlastiti prihodi</t>
  </si>
  <si>
    <t>Financijski rashodi</t>
  </si>
  <si>
    <t>Rashodi za nabavu proizv. Dugotr. Imovine</t>
  </si>
  <si>
    <t>Rashodi za dodatna ulaganja na nefinancijskoj imovini</t>
  </si>
  <si>
    <t xml:space="preserve">  31-Vlastiti prihodi</t>
  </si>
  <si>
    <t>4-Prihodi za posebne namjene</t>
  </si>
  <si>
    <t>43 Ostali prihodi za posebne namjene</t>
  </si>
  <si>
    <t>UKUPNI PRIHODI</t>
  </si>
  <si>
    <t>08 Rekreacija, kultura i religija</t>
  </si>
  <si>
    <t>082  Službe kulture</t>
  </si>
  <si>
    <t>UKUPNO PRIMICI</t>
  </si>
  <si>
    <t>UKUPNO IZDACI</t>
  </si>
  <si>
    <t>RAZDJEL 001</t>
  </si>
  <si>
    <t>GLAVA-40939</t>
  </si>
  <si>
    <t>GRADSKA KNJIŽNICA IMOTSKI</t>
  </si>
  <si>
    <t>Gradska knjižnica Imotski</t>
  </si>
  <si>
    <t>PROGRAM 001</t>
  </si>
  <si>
    <t>REDOVNA DJELATNOST</t>
  </si>
  <si>
    <t>UKUPNO</t>
  </si>
  <si>
    <t>REDOVAN RAD KNJIŽNICE</t>
  </si>
  <si>
    <t>Izvor financiranja 11</t>
  </si>
  <si>
    <t>Opći-Grad Imotski</t>
  </si>
  <si>
    <t>Izvor financiranja 31</t>
  </si>
  <si>
    <t>Izvor financiranja 52</t>
  </si>
  <si>
    <t>Pomoći Ministarstva i Županije</t>
  </si>
  <si>
    <t>INVESTICIJE</t>
  </si>
  <si>
    <t>Rashodi za nab. proizv. Dug. Imov.</t>
  </si>
  <si>
    <t>Građevinski objekti</t>
  </si>
  <si>
    <t>Postrojenja i oprema</t>
  </si>
  <si>
    <t>Knjige</t>
  </si>
  <si>
    <t>Izvor financiranja 61</t>
  </si>
  <si>
    <t>Donacije</t>
  </si>
  <si>
    <t>Dodatna ulaganja</t>
  </si>
  <si>
    <t>6 Donacije</t>
  </si>
  <si>
    <t>61 Donacija</t>
  </si>
  <si>
    <t xml:space="preserve">  61 Donacije</t>
  </si>
  <si>
    <t>Tekući Plan 2024.</t>
  </si>
  <si>
    <t>Plan 2025.</t>
  </si>
  <si>
    <t>NAZIV AKTIVNOSTI-Redovna djelatnost</t>
  </si>
  <si>
    <t>Plaće (bruto)</t>
  </si>
  <si>
    <t>Ostali rashodi za zaposlene</t>
  </si>
  <si>
    <t>Doprinosi na plaće</t>
  </si>
  <si>
    <t>Naknade troškova zaposlenima</t>
  </si>
  <si>
    <t>Rashodi za materijal i energiju</t>
  </si>
  <si>
    <t>Rashodi za usluge</t>
  </si>
  <si>
    <t>Ostali nespomenuti rashodi</t>
  </si>
  <si>
    <t>Ostali financijski rashodi</t>
  </si>
  <si>
    <t>Pomoć Ministarstva i Županije</t>
  </si>
  <si>
    <t>Rashodi za nab. nefinan. Imov.</t>
  </si>
  <si>
    <t>Rashodi za nab. proizv. dug. Imov.</t>
  </si>
  <si>
    <t>Pomoći-Ministarstvo i Županija</t>
  </si>
  <si>
    <t>GLAVA 40939</t>
  </si>
  <si>
    <t>Redovna djelatnost</t>
  </si>
  <si>
    <t xml:space="preserve">Plan za 2025.                     </t>
  </si>
  <si>
    <t xml:space="preserve">Projekcija 
za 2026.                            </t>
  </si>
  <si>
    <t xml:space="preserve">Projekcija 
za 2027.                            </t>
  </si>
  <si>
    <t>PROGRAM 002</t>
  </si>
  <si>
    <t>Investicije</t>
  </si>
  <si>
    <t>GLAVNI PROGRAM 01</t>
  </si>
  <si>
    <t>Aktivnost A100001</t>
  </si>
  <si>
    <t>Kapitalni projekt K100001</t>
  </si>
  <si>
    <t>FINANCIJSKI PLAN PRORAČUNSKOG KORISNIKA PRORAČUNA JEDINICE LOKALNE I PODRUČNE (REGIONALNE) SAMOUPRAVE 
Gradska knjižnica "Don MihovilPavlinović" Imotski -                                                                                                                                                                                                                            ZA 2025. I PROJEKCIJE ZA 2026. I 2027. GODINU</t>
  </si>
  <si>
    <t>REBALANS</t>
  </si>
  <si>
    <t>Izvor financiranja 39</t>
  </si>
  <si>
    <t>Preneseni višak</t>
  </si>
  <si>
    <t>Nematerijalna imovina</t>
  </si>
  <si>
    <t>II. POSEBNI DIO - Gradska knjižnica Imotski-REBALANS</t>
  </si>
  <si>
    <t>FINANCIJSKI PLAN PRORAČUNSKOG KORISNIKA PRORAČUNA JEDINICE LOKALNE I PODRUČNE (REGIONALNE) SAMOUPRAVE 
Gradska knjižnica "Don Mihovil Pavlinović" Imotski-REBALANS                                                                                                                                                                        ZA 2025. I PROJEKCIJE ZA 2026. I 2027. GODINU</t>
  </si>
  <si>
    <t>FINANCIJSKI PLAN PRORAČUNSKOG KORISNIKA PRORAČUNA JEDINICE LOKALNE I PODRUČNE (REGIONALNE) SAMOUPRAVE 
Gradska knjižnica "Don Mihovil Pavlinović" Imotski-REBALANS                                                                                                                                                                                                    ZA 2025. I PROJEKCIJE ZA 2026. I 2027. GODINU</t>
  </si>
  <si>
    <t>39 Preneseni višak</t>
  </si>
  <si>
    <t>Višak prihoda-preneseni</t>
  </si>
  <si>
    <t>U Imotskom, 10.12.2025.                                                                                                Izradila: Marija Šućur</t>
  </si>
  <si>
    <t>Ur.br.: 2129-1-7/340/2025.                                                                                             Odgovorna osoba: dr.sc. Marija Jović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</si>
</sst>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b/>
      <i/>
      <sz val="10"/>
      <color indexed="8"/>
      <name val="Arial"/>
      <family val="2"/>
      <charset val="238"/>
    </font>
    <font>
      <b/>
      <i/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84">
    <xf numFmtId="0" fontId="0" fillId="0" borderId="0" xfId="0"/>
    <xf numFmtId="0" fontId="2" fillId="0" borderId="0" xfId="0" applyNumberFormat="1" applyFont="1" applyFill="1" applyBorder="1" applyAlignment="1" applyProtection="1">
      <alignment horizontal="left" wrapText="1"/>
    </xf>
    <xf numFmtId="0" fontId="4" fillId="0" borderId="0" xfId="0" applyNumberFormat="1" applyFont="1" applyFill="1" applyBorder="1" applyAlignment="1" applyProtection="1">
      <alignment wrapText="1"/>
    </xf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9" fillId="2" borderId="3" xfId="0" applyNumberFormat="1" applyFont="1" applyFill="1" applyBorder="1" applyAlignment="1" applyProtection="1">
      <alignment horizontal="left" vertical="center" wrapText="1"/>
    </xf>
    <xf numFmtId="0" fontId="7" fillId="2" borderId="3" xfId="0" quotePrefix="1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9" fillId="2" borderId="3" xfId="0" applyNumberFormat="1" applyFont="1" applyFill="1" applyBorder="1" applyAlignment="1" applyProtection="1">
      <alignment horizontal="left" vertical="center"/>
    </xf>
    <xf numFmtId="0" fontId="7" fillId="2" borderId="3" xfId="0" applyNumberFormat="1" applyFont="1" applyFill="1" applyBorder="1" applyAlignment="1" applyProtection="1">
      <alignment horizontal="left" vertical="center" wrapText="1"/>
    </xf>
    <xf numFmtId="0" fontId="7" fillId="2" borderId="3" xfId="0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 wrapText="1"/>
    </xf>
    <xf numFmtId="0" fontId="6" fillId="4" borderId="4" xfId="0" applyNumberFormat="1" applyFont="1" applyFill="1" applyBorder="1" applyAlignment="1" applyProtection="1">
      <alignment horizontal="center" vertical="center" wrapText="1"/>
    </xf>
    <xf numFmtId="0" fontId="6" fillId="4" borderId="3" xfId="0" applyNumberFormat="1" applyFont="1" applyFill="1" applyBorder="1" applyAlignment="1" applyProtection="1">
      <alignment horizontal="center" vertical="center" wrapText="1"/>
    </xf>
    <xf numFmtId="0" fontId="2" fillId="0" borderId="0" xfId="0" quotePrefix="1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9" fillId="2" borderId="3" xfId="0" applyNumberFormat="1" applyFont="1" applyFill="1" applyBorder="1" applyAlignment="1" applyProtection="1">
      <alignment vertical="center" wrapText="1"/>
    </xf>
    <xf numFmtId="0" fontId="7" fillId="2" borderId="3" xfId="0" applyNumberFormat="1" applyFont="1" applyFill="1" applyBorder="1" applyAlignment="1" applyProtection="1">
      <alignment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NumberFormat="1" applyFont="1" applyFill="1" applyBorder="1" applyAlignment="1" applyProtection="1">
      <alignment horizontal="left"/>
    </xf>
    <xf numFmtId="0" fontId="15" fillId="0" borderId="5" xfId="0" applyFont="1" applyBorder="1" applyAlignment="1">
      <alignment horizontal="right" vertical="center"/>
    </xf>
    <xf numFmtId="0" fontId="9" fillId="3" borderId="1" xfId="0" applyFont="1" applyFill="1" applyBorder="1" applyAlignment="1">
      <alignment horizontal="left" vertical="center"/>
    </xf>
    <xf numFmtId="0" fontId="6" fillId="0" borderId="4" xfId="0" applyNumberFormat="1" applyFont="1" applyFill="1" applyBorder="1" applyAlignment="1" applyProtection="1">
      <alignment horizontal="left" vertical="center" wrapText="1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6" fillId="0" borderId="4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left" vertical="center" wrapText="1"/>
    </xf>
    <xf numFmtId="0" fontId="7" fillId="2" borderId="4" xfId="0" applyNumberFormat="1" applyFont="1" applyFill="1" applyBorder="1" applyAlignment="1" applyProtection="1">
      <alignment horizontal="left"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1" fillId="0" borderId="0" xfId="0" applyFont="1" applyAlignment="1">
      <alignment wrapText="1"/>
    </xf>
    <xf numFmtId="0" fontId="7" fillId="3" borderId="2" xfId="0" applyNumberFormat="1" applyFont="1" applyFill="1" applyBorder="1" applyAlignment="1" applyProtection="1">
      <alignment vertical="center"/>
    </xf>
    <xf numFmtId="0" fontId="16" fillId="0" borderId="0" xfId="0" applyNumberFormat="1" applyFont="1" applyFill="1" applyBorder="1" applyAlignment="1" applyProtection="1">
      <alignment horizontal="center" vertical="center" wrapText="1"/>
    </xf>
    <xf numFmtId="0" fontId="17" fillId="0" borderId="0" xfId="0" applyFont="1" applyAlignment="1">
      <alignment wrapText="1"/>
    </xf>
    <xf numFmtId="0" fontId="18" fillId="0" borderId="0" xfId="0" quotePrefix="1" applyNumberFormat="1" applyFont="1" applyFill="1" applyBorder="1" applyAlignment="1" applyProtection="1">
      <alignment horizontal="center" vertical="center" wrapText="1"/>
    </xf>
    <xf numFmtId="0" fontId="19" fillId="0" borderId="0" xfId="0" applyNumberFormat="1" applyFont="1" applyFill="1" applyBorder="1" applyAlignment="1" applyProtection="1">
      <alignment horizontal="center" vertical="center" wrapText="1"/>
    </xf>
    <xf numFmtId="0" fontId="7" fillId="0" borderId="0" xfId="0" applyNumberFormat="1" applyFont="1" applyFill="1" applyBorder="1" applyAlignment="1" applyProtection="1"/>
    <xf numFmtId="0" fontId="9" fillId="0" borderId="1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center" wrapText="1"/>
    </xf>
    <xf numFmtId="0" fontId="9" fillId="0" borderId="2" xfId="0" quotePrefix="1" applyNumberFormat="1" applyFont="1" applyFill="1" applyBorder="1" applyAlignment="1" applyProtection="1">
      <alignment horizontal="left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1" fillId="0" borderId="0" xfId="0" applyFont="1" applyAlignment="1">
      <alignment wrapText="1"/>
    </xf>
    <xf numFmtId="0" fontId="13" fillId="0" borderId="0" xfId="0" applyNumberFormat="1" applyFont="1" applyFill="1" applyBorder="1" applyAlignment="1" applyProtection="1">
      <alignment wrapText="1"/>
    </xf>
    <xf numFmtId="0" fontId="14" fillId="0" borderId="0" xfId="0" applyNumberFormat="1" applyFont="1" applyFill="1" applyBorder="1" applyAlignment="1" applyProtection="1">
      <alignment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4" fontId="6" fillId="0" borderId="3" xfId="0" applyNumberFormat="1" applyFont="1" applyFill="1" applyBorder="1" applyAlignment="1">
      <alignment horizontal="right"/>
    </xf>
    <xf numFmtId="4" fontId="6" fillId="0" borderId="3" xfId="0" applyNumberFormat="1" applyFont="1" applyBorder="1" applyAlignment="1">
      <alignment horizontal="right"/>
    </xf>
    <xf numFmtId="4" fontId="6" fillId="0" borderId="3" xfId="0" applyNumberFormat="1" applyFont="1" applyFill="1" applyBorder="1" applyAlignment="1" applyProtection="1">
      <alignment horizontal="right" wrapText="1"/>
    </xf>
    <xf numFmtId="4" fontId="6" fillId="3" borderId="3" xfId="0" applyNumberFormat="1" applyFont="1" applyFill="1" applyBorder="1" applyAlignment="1">
      <alignment horizontal="right"/>
    </xf>
    <xf numFmtId="4" fontId="9" fillId="4" borderId="1" xfId="0" quotePrefix="1" applyNumberFormat="1" applyFont="1" applyFill="1" applyBorder="1" applyAlignment="1">
      <alignment horizontal="right"/>
    </xf>
    <xf numFmtId="4" fontId="9" fillId="4" borderId="3" xfId="0" applyNumberFormat="1" applyFont="1" applyFill="1" applyBorder="1" applyAlignment="1" applyProtection="1">
      <alignment horizontal="right" wrapText="1"/>
    </xf>
    <xf numFmtId="4" fontId="6" fillId="3" borderId="1" xfId="0" quotePrefix="1" applyNumberFormat="1" applyFont="1" applyFill="1" applyBorder="1" applyAlignment="1">
      <alignment horizontal="right"/>
    </xf>
    <xf numFmtId="4" fontId="6" fillId="3" borderId="3" xfId="0" quotePrefix="1" applyNumberFormat="1" applyFont="1" applyFill="1" applyBorder="1" applyAlignment="1">
      <alignment horizontal="right"/>
    </xf>
    <xf numFmtId="4" fontId="3" fillId="2" borderId="4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 applyProtection="1">
      <alignment horizontal="right" wrapText="1"/>
    </xf>
    <xf numFmtId="4" fontId="0" fillId="0" borderId="0" xfId="0" applyNumberFormat="1"/>
    <xf numFmtId="4" fontId="9" fillId="3" borderId="1" xfId="0" quotePrefix="1" applyNumberFormat="1" applyFont="1" applyFill="1" applyBorder="1" applyAlignment="1">
      <alignment horizontal="right"/>
    </xf>
    <xf numFmtId="4" fontId="9" fillId="3" borderId="3" xfId="0" quotePrefix="1" applyNumberFormat="1" applyFont="1" applyFill="1" applyBorder="1" applyAlignment="1">
      <alignment horizontal="right"/>
    </xf>
    <xf numFmtId="0" fontId="8" fillId="2" borderId="3" xfId="0" applyFont="1" applyFill="1" applyBorder="1" applyAlignment="1">
      <alignment horizontal="left" vertical="center"/>
    </xf>
    <xf numFmtId="0" fontId="7" fillId="2" borderId="0" xfId="0" applyNumberFormat="1" applyFont="1" applyFill="1" applyBorder="1" applyAlignment="1" applyProtection="1">
      <alignment horizontal="left" vertical="center" wrapText="1"/>
    </xf>
    <xf numFmtId="0" fontId="7" fillId="2" borderId="0" xfId="0" applyNumberFormat="1" applyFont="1" applyFill="1" applyBorder="1" applyAlignment="1" applyProtection="1">
      <alignment vertical="center" wrapText="1"/>
    </xf>
    <xf numFmtId="4" fontId="3" fillId="2" borderId="0" xfId="0" applyNumberFormat="1" applyFont="1" applyFill="1" applyBorder="1" applyAlignment="1">
      <alignment horizontal="right"/>
    </xf>
    <xf numFmtId="4" fontId="3" fillId="2" borderId="0" xfId="0" applyNumberFormat="1" applyFont="1" applyFill="1" applyBorder="1" applyAlignment="1" applyProtection="1">
      <alignment horizontal="right" wrapText="1"/>
    </xf>
    <xf numFmtId="0" fontId="7" fillId="2" borderId="3" xfId="0" applyNumberFormat="1" applyFont="1" applyFill="1" applyBorder="1" applyAlignment="1" applyProtection="1">
      <alignment horizontal="left" vertical="center"/>
    </xf>
    <xf numFmtId="0" fontId="8" fillId="2" borderId="3" xfId="0" applyNumberFormat="1" applyFont="1" applyFill="1" applyBorder="1" applyAlignment="1" applyProtection="1">
      <alignment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4" fontId="6" fillId="2" borderId="4" xfId="0" applyNumberFormat="1" applyFont="1" applyFill="1" applyBorder="1" applyAlignment="1">
      <alignment horizontal="right"/>
    </xf>
    <xf numFmtId="0" fontId="8" fillId="2" borderId="3" xfId="0" applyFont="1" applyFill="1" applyBorder="1" applyAlignment="1">
      <alignment horizontal="left" vertical="center" wrapText="1"/>
    </xf>
    <xf numFmtId="4" fontId="6" fillId="3" borderId="3" xfId="0" applyNumberFormat="1" applyFont="1" applyFill="1" applyBorder="1" applyAlignment="1">
      <alignment horizontal="center"/>
    </xf>
    <xf numFmtId="0" fontId="20" fillId="2" borderId="4" xfId="0" applyNumberFormat="1" applyFont="1" applyFill="1" applyBorder="1" applyAlignment="1" applyProtection="1">
      <alignment horizontal="left" vertical="center" wrapText="1"/>
    </xf>
    <xf numFmtId="4" fontId="6" fillId="2" borderId="3" xfId="0" applyNumberFormat="1" applyFont="1" applyFill="1" applyBorder="1" applyAlignment="1">
      <alignment horizontal="right"/>
    </xf>
    <xf numFmtId="4" fontId="6" fillId="2" borderId="3" xfId="0" applyNumberFormat="1" applyFont="1" applyFill="1" applyBorder="1" applyAlignment="1" applyProtection="1">
      <alignment horizontal="right" wrapText="1"/>
    </xf>
    <xf numFmtId="0" fontId="1" fillId="0" borderId="0" xfId="0" applyFont="1"/>
    <xf numFmtId="0" fontId="0" fillId="0" borderId="0" xfId="0" applyFont="1"/>
    <xf numFmtId="0" fontId="9" fillId="2" borderId="3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6" fillId="2" borderId="1" xfId="0" applyNumberFormat="1" applyFont="1" applyFill="1" applyBorder="1" applyAlignment="1" applyProtection="1">
      <alignment horizontal="left" vertical="center" wrapText="1" indent="3"/>
    </xf>
    <xf numFmtId="0" fontId="6" fillId="2" borderId="2" xfId="0" applyNumberFormat="1" applyFont="1" applyFill="1" applyBorder="1" applyAlignment="1" applyProtection="1">
      <alignment horizontal="left" vertical="center" wrapText="1" indent="3"/>
    </xf>
    <xf numFmtId="0" fontId="6" fillId="2" borderId="4" xfId="0" applyNumberFormat="1" applyFont="1" applyFill="1" applyBorder="1" applyAlignment="1" applyProtection="1">
      <alignment horizontal="left" vertical="center" wrapText="1" indent="3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3" fillId="2" borderId="2" xfId="0" applyNumberFormat="1" applyFont="1" applyFill="1" applyBorder="1" applyAlignment="1" applyProtection="1">
      <alignment horizontal="center" vertical="center" wrapText="1"/>
    </xf>
    <xf numFmtId="0" fontId="3" fillId="2" borderId="4" xfId="0" applyNumberFormat="1" applyFont="1" applyFill="1" applyBorder="1" applyAlignment="1" applyProtection="1">
      <alignment horizontal="center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 indent="7"/>
    </xf>
    <xf numFmtId="0" fontId="3" fillId="2" borderId="2" xfId="0" applyNumberFormat="1" applyFont="1" applyFill="1" applyBorder="1" applyAlignment="1" applyProtection="1">
      <alignment vertical="center" wrapText="1"/>
    </xf>
    <xf numFmtId="0" fontId="3" fillId="2" borderId="2" xfId="0" applyNumberFormat="1" applyFont="1" applyFill="1" applyBorder="1" applyAlignment="1" applyProtection="1">
      <alignment horizontal="righ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 indent="5"/>
    </xf>
    <xf numFmtId="0" fontId="3" fillId="2" borderId="2" xfId="0" applyNumberFormat="1" applyFont="1" applyFill="1" applyBorder="1" applyAlignment="1" applyProtection="1">
      <alignment horizontal="left" vertical="center" wrapText="1" indent="5"/>
    </xf>
    <xf numFmtId="0" fontId="3" fillId="2" borderId="4" xfId="0" applyNumberFormat="1" applyFont="1" applyFill="1" applyBorder="1" applyAlignment="1" applyProtection="1">
      <alignment horizontal="left" vertical="center" wrapText="1" indent="5"/>
    </xf>
    <xf numFmtId="4" fontId="6" fillId="0" borderId="4" xfId="0" applyNumberFormat="1" applyFont="1" applyFill="1" applyBorder="1" applyAlignment="1" applyProtection="1">
      <alignment horizontal="right" vertical="center" wrapText="1"/>
    </xf>
    <xf numFmtId="4" fontId="6" fillId="0" borderId="3" xfId="0" applyNumberFormat="1" applyFont="1" applyFill="1" applyBorder="1" applyAlignment="1" applyProtection="1">
      <alignment horizontal="right" vertical="center" wrapText="1"/>
    </xf>
    <xf numFmtId="4" fontId="6" fillId="0" borderId="4" xfId="0" applyNumberFormat="1" applyFont="1" applyFill="1" applyBorder="1" applyAlignment="1" applyProtection="1">
      <alignment vertical="center" wrapText="1"/>
    </xf>
    <xf numFmtId="4" fontId="6" fillId="0" borderId="3" xfId="0" applyNumberFormat="1" applyFont="1" applyFill="1" applyBorder="1" applyAlignment="1" applyProtection="1">
      <alignment vertical="center" wrapText="1"/>
    </xf>
    <xf numFmtId="4" fontId="6" fillId="2" borderId="4" xfId="0" applyNumberFormat="1" applyFont="1" applyFill="1" applyBorder="1" applyAlignment="1"/>
    <xf numFmtId="4" fontId="6" fillId="2" borderId="3" xfId="0" applyNumberFormat="1" applyFont="1" applyFill="1" applyBorder="1" applyAlignment="1"/>
    <xf numFmtId="4" fontId="3" fillId="2" borderId="4" xfId="0" applyNumberFormat="1" applyFont="1" applyFill="1" applyBorder="1" applyAlignment="1"/>
    <xf numFmtId="4" fontId="3" fillId="2" borderId="3" xfId="0" applyNumberFormat="1" applyFont="1" applyFill="1" applyBorder="1" applyAlignment="1"/>
    <xf numFmtId="4" fontId="6" fillId="0" borderId="3" xfId="0" applyNumberFormat="1" applyFont="1" applyBorder="1" applyAlignment="1"/>
    <xf numFmtId="4" fontId="6" fillId="0" borderId="3" xfId="0" applyNumberFormat="1" applyFont="1" applyFill="1" applyBorder="1" applyAlignment="1" applyProtection="1">
      <alignment wrapText="1"/>
    </xf>
    <xf numFmtId="4" fontId="6" fillId="3" borderId="3" xfId="0" applyNumberFormat="1" applyFont="1" applyFill="1" applyBorder="1" applyAlignment="1"/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20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 indent="6"/>
    </xf>
    <xf numFmtId="0" fontId="3" fillId="2" borderId="2" xfId="0" applyNumberFormat="1" applyFont="1" applyFill="1" applyBorder="1" applyAlignment="1" applyProtection="1">
      <alignment horizontal="left" vertical="center" wrapText="1" indent="6"/>
    </xf>
    <xf numFmtId="0" fontId="3" fillId="2" borderId="4" xfId="0" applyNumberFormat="1" applyFont="1" applyFill="1" applyBorder="1" applyAlignment="1" applyProtection="1">
      <alignment horizontal="left" vertical="center" wrapText="1" indent="6"/>
    </xf>
    <xf numFmtId="0" fontId="3" fillId="2" borderId="1" xfId="0" applyNumberFormat="1" applyFont="1" applyFill="1" applyBorder="1" applyAlignment="1" applyProtection="1">
      <alignment horizontal="left" vertical="center" wrapText="1" indent="1"/>
    </xf>
    <xf numFmtId="0" fontId="3" fillId="2" borderId="2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 indent="1"/>
    </xf>
    <xf numFmtId="0" fontId="20" fillId="2" borderId="4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center" vertical="center" wrapText="1"/>
    </xf>
    <xf numFmtId="0" fontId="21" fillId="2" borderId="3" xfId="0" applyNumberFormat="1" applyFont="1" applyFill="1" applyBorder="1" applyAlignment="1" applyProtection="1">
      <alignment vertical="center" wrapText="1"/>
    </xf>
    <xf numFmtId="0" fontId="6" fillId="2" borderId="1" xfId="0" applyNumberFormat="1" applyFont="1" applyFill="1" applyBorder="1" applyAlignment="1" applyProtection="1">
      <alignment horizontal="left" vertical="center" wrapText="1" indent="7"/>
    </xf>
    <xf numFmtId="0" fontId="6" fillId="2" borderId="2" xfId="0" applyNumberFormat="1" applyFont="1" applyFill="1" applyBorder="1" applyAlignment="1" applyProtection="1">
      <alignment horizontal="center" vertical="center" wrapText="1"/>
    </xf>
    <xf numFmtId="4" fontId="3" fillId="2" borderId="4" xfId="0" applyNumberFormat="1" applyFont="1" applyFill="1" applyBorder="1" applyAlignment="1" applyProtection="1">
      <alignment horizontal="right" wrapText="1"/>
    </xf>
    <xf numFmtId="0" fontId="13" fillId="0" borderId="0" xfId="0" applyNumberFormat="1" applyFont="1" applyFill="1" applyBorder="1" applyAlignment="1" applyProtection="1">
      <alignment wrapText="1"/>
    </xf>
    <xf numFmtId="0" fontId="14" fillId="0" borderId="0" xfId="0" applyNumberFormat="1" applyFont="1" applyFill="1" applyBorder="1" applyAlignment="1" applyProtection="1">
      <alignment wrapText="1"/>
    </xf>
    <xf numFmtId="0" fontId="9" fillId="0" borderId="1" xfId="0" quotePrefix="1" applyFont="1" applyBorder="1" applyAlignment="1">
      <alignment horizontal="left" vertical="center"/>
    </xf>
    <xf numFmtId="0" fontId="7" fillId="0" borderId="2" xfId="0" applyNumberFormat="1" applyFont="1" applyFill="1" applyBorder="1" applyAlignment="1" applyProtection="1">
      <alignment vertical="center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0" fillId="0" borderId="0" xfId="0" applyNumberFormat="1" applyFont="1" applyFill="1" applyBorder="1" applyAlignment="1" applyProtection="1">
      <alignment vertical="center" wrapText="1"/>
    </xf>
    <xf numFmtId="0" fontId="11" fillId="0" borderId="0" xfId="0" applyFont="1" applyAlignment="1">
      <alignment wrapText="1"/>
    </xf>
    <xf numFmtId="0" fontId="9" fillId="3" borderId="1" xfId="0" applyNumberFormat="1" applyFont="1" applyFill="1" applyBorder="1" applyAlignment="1" applyProtection="1">
      <alignment horizontal="left" vertical="center" wrapText="1"/>
    </xf>
    <xf numFmtId="0" fontId="7" fillId="3" borderId="2" xfId="0" applyNumberFormat="1" applyFont="1" applyFill="1" applyBorder="1" applyAlignment="1" applyProtection="1">
      <alignment vertical="center" wrapText="1"/>
    </xf>
    <xf numFmtId="0" fontId="7" fillId="3" borderId="2" xfId="0" applyNumberFormat="1" applyFont="1" applyFill="1" applyBorder="1" applyAlignment="1" applyProtection="1">
      <alignment vertical="center"/>
    </xf>
    <xf numFmtId="0" fontId="9" fillId="0" borderId="1" xfId="0" applyNumberFormat="1" applyFont="1" applyFill="1" applyBorder="1" applyAlignment="1" applyProtection="1">
      <alignment horizontal="left" vertical="center" wrapText="1"/>
    </xf>
    <xf numFmtId="0" fontId="7" fillId="0" borderId="2" xfId="0" applyNumberFormat="1" applyFont="1" applyFill="1" applyBorder="1" applyAlignment="1" applyProtection="1">
      <alignment vertical="center" wrapText="1"/>
    </xf>
    <xf numFmtId="0" fontId="9" fillId="0" borderId="1" xfId="0" quotePrefix="1" applyFont="1" applyFill="1" applyBorder="1" applyAlignment="1">
      <alignment horizontal="left" vertical="center"/>
    </xf>
    <xf numFmtId="0" fontId="9" fillId="0" borderId="1" xfId="0" quotePrefix="1" applyNumberFormat="1" applyFont="1" applyFill="1" applyBorder="1" applyAlignment="1" applyProtection="1">
      <alignment horizontal="left" vertical="center" wrapText="1"/>
    </xf>
    <xf numFmtId="0" fontId="9" fillId="3" borderId="1" xfId="0" quotePrefix="1" applyNumberFormat="1" applyFont="1" applyFill="1" applyBorder="1" applyAlignment="1" applyProtection="1">
      <alignment horizontal="left" vertical="center" wrapText="1"/>
    </xf>
    <xf numFmtId="0" fontId="9" fillId="4" borderId="1" xfId="0" applyNumberFormat="1" applyFont="1" applyFill="1" applyBorder="1" applyAlignment="1" applyProtection="1">
      <alignment horizontal="left" vertical="center" wrapText="1"/>
    </xf>
    <xf numFmtId="0" fontId="9" fillId="4" borderId="2" xfId="0" applyNumberFormat="1" applyFont="1" applyFill="1" applyBorder="1" applyAlignment="1" applyProtection="1">
      <alignment horizontal="left" vertical="center" wrapText="1"/>
    </xf>
    <xf numFmtId="0" fontId="9" fillId="4" borderId="4" xfId="0" applyNumberFormat="1" applyFont="1" applyFill="1" applyBorder="1" applyAlignment="1" applyProtection="1">
      <alignment horizontal="left" vertical="center" wrapText="1"/>
    </xf>
    <xf numFmtId="0" fontId="9" fillId="3" borderId="2" xfId="0" applyNumberFormat="1" applyFont="1" applyFill="1" applyBorder="1" applyAlignment="1" applyProtection="1">
      <alignment horizontal="left" vertical="center" wrapText="1"/>
    </xf>
    <xf numFmtId="0" fontId="9" fillId="3" borderId="4" xfId="0" applyNumberFormat="1" applyFont="1" applyFill="1" applyBorder="1" applyAlignment="1" applyProtection="1">
      <alignment horizontal="left" vertical="center" wrapText="1"/>
    </xf>
    <xf numFmtId="0" fontId="16" fillId="0" borderId="0" xfId="0" applyNumberFormat="1" applyFont="1" applyFill="1" applyBorder="1" applyAlignment="1" applyProtection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11" fillId="0" borderId="0" xfId="0" applyFont="1" applyAlignment="1">
      <alignment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 indent="1"/>
    </xf>
    <xf numFmtId="0" fontId="3" fillId="2" borderId="2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 indent="1"/>
    </xf>
    <xf numFmtId="0" fontId="20" fillId="2" borderId="1" xfId="0" applyNumberFormat="1" applyFont="1" applyFill="1" applyBorder="1" applyAlignment="1" applyProtection="1">
      <alignment horizontal="left" vertical="center" wrapText="1"/>
    </xf>
    <xf numFmtId="0" fontId="20" fillId="2" borderId="2" xfId="0" applyNumberFormat="1" applyFont="1" applyFill="1" applyBorder="1" applyAlignment="1" applyProtection="1">
      <alignment horizontal="left" vertical="center" wrapText="1"/>
    </xf>
    <xf numFmtId="0" fontId="20" fillId="2" borderId="4" xfId="0" applyNumberFormat="1" applyFont="1" applyFill="1" applyBorder="1" applyAlignment="1" applyProtection="1">
      <alignment horizontal="left" vertical="center" wrapText="1"/>
    </xf>
    <xf numFmtId="0" fontId="6" fillId="2" borderId="1" xfId="0" applyNumberFormat="1" applyFont="1" applyFill="1" applyBorder="1" applyAlignment="1" applyProtection="1">
      <alignment horizontal="left" vertical="center" wrapText="1"/>
    </xf>
    <xf numFmtId="0" fontId="6" fillId="2" borderId="2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6" fillId="4" borderId="1" xfId="0" applyNumberFormat="1" applyFont="1" applyFill="1" applyBorder="1" applyAlignment="1" applyProtection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 applyProtection="1">
      <alignment horizontal="left" vertical="center" wrapText="1" indent="3"/>
    </xf>
    <xf numFmtId="0" fontId="6" fillId="2" borderId="2" xfId="0" applyNumberFormat="1" applyFont="1" applyFill="1" applyBorder="1" applyAlignment="1" applyProtection="1">
      <alignment horizontal="left" vertical="center" wrapText="1" indent="3"/>
    </xf>
    <xf numFmtId="0" fontId="6" fillId="2" borderId="4" xfId="0" applyNumberFormat="1" applyFont="1" applyFill="1" applyBorder="1" applyAlignment="1" applyProtection="1">
      <alignment horizontal="left" vertical="center" wrapText="1" indent="3"/>
    </xf>
    <xf numFmtId="0" fontId="6" fillId="2" borderId="1" xfId="0" applyNumberFormat="1" applyFont="1" applyFill="1" applyBorder="1" applyAlignment="1" applyProtection="1">
      <alignment horizontal="left" vertical="center" wrapText="1" indent="1"/>
    </xf>
    <xf numFmtId="0" fontId="6" fillId="2" borderId="2" xfId="0" applyNumberFormat="1" applyFont="1" applyFill="1" applyBorder="1" applyAlignment="1" applyProtection="1">
      <alignment horizontal="left" vertical="center" wrapText="1" indent="1"/>
    </xf>
    <xf numFmtId="0" fontId="6" fillId="2" borderId="4" xfId="0" applyNumberFormat="1" applyFont="1" applyFill="1" applyBorder="1" applyAlignment="1" applyProtection="1">
      <alignment horizontal="left" vertical="center" wrapText="1" indent="1"/>
    </xf>
    <xf numFmtId="0" fontId="6" fillId="2" borderId="1" xfId="0" applyNumberFormat="1" applyFont="1" applyFill="1" applyBorder="1" applyAlignment="1" applyProtection="1">
      <alignment horizontal="left" vertical="center" wrapText="1" indent="2"/>
    </xf>
    <xf numFmtId="0" fontId="6" fillId="2" borderId="2" xfId="0" applyNumberFormat="1" applyFont="1" applyFill="1" applyBorder="1" applyAlignment="1" applyProtection="1">
      <alignment horizontal="left" vertical="center" wrapText="1" indent="2"/>
    </xf>
    <xf numFmtId="0" fontId="6" fillId="2" borderId="4" xfId="0" applyNumberFormat="1" applyFont="1" applyFill="1" applyBorder="1" applyAlignment="1" applyProtection="1">
      <alignment horizontal="left" vertical="center" wrapText="1" indent="2"/>
    </xf>
    <xf numFmtId="0" fontId="6" fillId="2" borderId="1" xfId="0" applyNumberFormat="1" applyFont="1" applyFill="1" applyBorder="1" applyAlignment="1" applyProtection="1">
      <alignment horizontal="left" vertical="center" wrapText="1" indent="4"/>
    </xf>
    <xf numFmtId="0" fontId="6" fillId="2" borderId="2" xfId="0" applyNumberFormat="1" applyFont="1" applyFill="1" applyBorder="1" applyAlignment="1" applyProtection="1">
      <alignment horizontal="left" vertical="center" wrapText="1" indent="4"/>
    </xf>
    <xf numFmtId="0" fontId="6" fillId="2" borderId="4" xfId="0" applyNumberFormat="1" applyFont="1" applyFill="1" applyBorder="1" applyAlignment="1" applyProtection="1">
      <alignment horizontal="left" vertical="center" wrapText="1" indent="4"/>
    </xf>
    <xf numFmtId="0" fontId="6" fillId="2" borderId="1" xfId="0" applyNumberFormat="1" applyFont="1" applyFill="1" applyBorder="1" applyAlignment="1" applyProtection="1">
      <alignment horizontal="left" vertical="center" wrapText="1" indent="5"/>
    </xf>
    <xf numFmtId="0" fontId="6" fillId="2" borderId="2" xfId="0" applyNumberFormat="1" applyFont="1" applyFill="1" applyBorder="1" applyAlignment="1" applyProtection="1">
      <alignment horizontal="left" vertical="center" wrapText="1" indent="5"/>
    </xf>
    <xf numFmtId="0" fontId="6" fillId="2" borderId="4" xfId="0" applyNumberFormat="1" applyFont="1" applyFill="1" applyBorder="1" applyAlignment="1" applyProtection="1">
      <alignment horizontal="left" vertical="center" wrapText="1" indent="5"/>
    </xf>
    <xf numFmtId="0" fontId="6" fillId="2" borderId="1" xfId="0" applyNumberFormat="1" applyFont="1" applyFill="1" applyBorder="1" applyAlignment="1" applyProtection="1">
      <alignment horizontal="left" vertical="center" wrapText="1" indent="6"/>
    </xf>
    <xf numFmtId="0" fontId="6" fillId="2" borderId="2" xfId="0" applyNumberFormat="1" applyFont="1" applyFill="1" applyBorder="1" applyAlignment="1" applyProtection="1">
      <alignment horizontal="left" vertical="center" wrapText="1" indent="6"/>
    </xf>
    <xf numFmtId="0" fontId="6" fillId="2" borderId="4" xfId="0" applyNumberFormat="1" applyFont="1" applyFill="1" applyBorder="1" applyAlignment="1" applyProtection="1">
      <alignment horizontal="left" vertical="center" wrapText="1" indent="6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3" fillId="2" borderId="2" xfId="0" applyNumberFormat="1" applyFont="1" applyFill="1" applyBorder="1" applyAlignment="1" applyProtection="1">
      <alignment horizontal="center" vertical="center" wrapText="1"/>
    </xf>
    <xf numFmtId="0" fontId="3" fillId="2" borderId="4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3"/>
  <sheetViews>
    <sheetView topLeftCell="A4" workbookViewId="0">
      <selection activeCell="H29" sqref="H29"/>
    </sheetView>
  </sheetViews>
  <sheetFormatPr defaultRowHeight="15" x14ac:dyDescent="0.25"/>
  <cols>
    <col min="5" max="10" width="25.28515625" customWidth="1"/>
  </cols>
  <sheetData>
    <row r="1" spans="1:10" ht="54" customHeight="1" x14ac:dyDescent="0.25">
      <c r="A1" s="131" t="s">
        <v>77</v>
      </c>
      <c r="B1" s="131"/>
      <c r="C1" s="131"/>
      <c r="D1" s="131"/>
      <c r="E1" s="131"/>
      <c r="F1" s="131"/>
      <c r="G1" s="131"/>
      <c r="H1" s="131"/>
      <c r="I1" s="131"/>
      <c r="J1" s="131"/>
    </row>
    <row r="2" spans="1:10" ht="18" x14ac:dyDescent="0.25">
      <c r="A2" s="21"/>
      <c r="B2" s="21"/>
      <c r="C2" s="21"/>
      <c r="D2" s="21"/>
      <c r="E2" s="21"/>
      <c r="F2" s="21"/>
      <c r="G2" s="21"/>
      <c r="H2" s="21"/>
      <c r="I2" s="21"/>
      <c r="J2" s="21"/>
    </row>
    <row r="3" spans="1:10" ht="15.75" x14ac:dyDescent="0.25">
      <c r="A3" s="131" t="s">
        <v>18</v>
      </c>
      <c r="B3" s="131"/>
      <c r="C3" s="131"/>
      <c r="D3" s="131"/>
      <c r="E3" s="131"/>
      <c r="F3" s="131"/>
      <c r="G3" s="131"/>
      <c r="H3" s="131"/>
      <c r="I3" s="132"/>
      <c r="J3" s="132"/>
    </row>
    <row r="4" spans="1:10" ht="15.75" x14ac:dyDescent="0.25">
      <c r="A4" s="131" t="s">
        <v>24</v>
      </c>
      <c r="B4" s="133"/>
      <c r="C4" s="133"/>
      <c r="D4" s="133"/>
      <c r="E4" s="133"/>
      <c r="F4" s="133"/>
      <c r="G4" s="133"/>
      <c r="H4" s="133"/>
      <c r="I4" s="133"/>
      <c r="J4" s="133"/>
    </row>
    <row r="5" spans="1:10" ht="15.75" x14ac:dyDescent="0.25">
      <c r="A5" s="48"/>
      <c r="B5" s="49"/>
      <c r="C5" s="49"/>
      <c r="D5" s="49"/>
      <c r="E5" s="49"/>
      <c r="F5" s="49"/>
      <c r="G5" s="49"/>
      <c r="H5" s="49"/>
      <c r="I5" s="49"/>
      <c r="J5" s="49"/>
    </row>
    <row r="6" spans="1:10" ht="18" x14ac:dyDescent="0.25">
      <c r="A6" s="1"/>
      <c r="B6" s="2"/>
      <c r="C6" s="2"/>
      <c r="D6" s="2"/>
      <c r="E6" s="6"/>
      <c r="F6" s="7"/>
      <c r="G6" s="7"/>
      <c r="H6" s="7"/>
      <c r="I6" s="7"/>
      <c r="J6" s="29"/>
    </row>
    <row r="7" spans="1:10" ht="25.5" x14ac:dyDescent="0.25">
      <c r="A7" s="25"/>
      <c r="B7" s="26"/>
      <c r="C7" s="26"/>
      <c r="D7" s="27"/>
      <c r="E7" s="28"/>
      <c r="F7" s="3" t="s">
        <v>67</v>
      </c>
      <c r="G7" s="3" t="s">
        <v>68</v>
      </c>
      <c r="H7" s="3" t="s">
        <v>69</v>
      </c>
      <c r="I7" s="3" t="s">
        <v>38</v>
      </c>
      <c r="J7" s="3" t="s">
        <v>70</v>
      </c>
    </row>
    <row r="8" spans="1:10" x14ac:dyDescent="0.25">
      <c r="A8" s="134" t="s">
        <v>0</v>
      </c>
      <c r="B8" s="135"/>
      <c r="C8" s="135"/>
      <c r="D8" s="135"/>
      <c r="E8" s="136"/>
      <c r="F8" s="78">
        <f>F9+F10</f>
        <v>90646.17</v>
      </c>
      <c r="G8" s="57">
        <f t="shared" ref="G8:J8" si="0">G9+G10</f>
        <v>124800</v>
      </c>
      <c r="H8" s="57">
        <f t="shared" si="0"/>
        <v>140000</v>
      </c>
      <c r="I8" s="57">
        <f t="shared" si="0"/>
        <v>140000</v>
      </c>
      <c r="J8" s="57">
        <f t="shared" si="0"/>
        <v>140000</v>
      </c>
    </row>
    <row r="9" spans="1:10" x14ac:dyDescent="0.25">
      <c r="A9" s="137" t="s">
        <v>32</v>
      </c>
      <c r="B9" s="138"/>
      <c r="C9" s="138"/>
      <c r="D9" s="138"/>
      <c r="E9" s="130"/>
      <c r="F9" s="54">
        <v>90646.17</v>
      </c>
      <c r="G9" s="54">
        <v>124800</v>
      </c>
      <c r="H9" s="54">
        <v>140000</v>
      </c>
      <c r="I9" s="54">
        <v>140000</v>
      </c>
      <c r="J9" s="54">
        <v>140000</v>
      </c>
    </row>
    <row r="10" spans="1:10" x14ac:dyDescent="0.25">
      <c r="A10" s="139" t="s">
        <v>33</v>
      </c>
      <c r="B10" s="130"/>
      <c r="C10" s="130"/>
      <c r="D10" s="130"/>
      <c r="E10" s="130"/>
      <c r="F10" s="54">
        <v>0</v>
      </c>
      <c r="G10" s="54">
        <v>0</v>
      </c>
      <c r="H10" s="54">
        <v>0</v>
      </c>
      <c r="I10" s="54">
        <v>0</v>
      </c>
      <c r="J10" s="54">
        <v>0</v>
      </c>
    </row>
    <row r="11" spans="1:10" x14ac:dyDescent="0.25">
      <c r="A11" s="30" t="s">
        <v>1</v>
      </c>
      <c r="B11" s="38"/>
      <c r="C11" s="38"/>
      <c r="D11" s="38"/>
      <c r="E11" s="38"/>
      <c r="F11" s="57">
        <f>F12+F13</f>
        <v>90555.49</v>
      </c>
      <c r="G11" s="57">
        <f>G12+G13</f>
        <v>124800</v>
      </c>
      <c r="H11" s="57">
        <f t="shared" ref="H11:J11" si="1">H12+H13</f>
        <v>140000</v>
      </c>
      <c r="I11" s="57">
        <f t="shared" si="1"/>
        <v>140000</v>
      </c>
      <c r="J11" s="57">
        <f t="shared" si="1"/>
        <v>140000</v>
      </c>
    </row>
    <row r="12" spans="1:10" x14ac:dyDescent="0.25">
      <c r="A12" s="140" t="s">
        <v>34</v>
      </c>
      <c r="B12" s="138"/>
      <c r="C12" s="138"/>
      <c r="D12" s="138"/>
      <c r="E12" s="138"/>
      <c r="F12" s="54">
        <v>58524.37</v>
      </c>
      <c r="G12" s="54">
        <v>87100</v>
      </c>
      <c r="H12" s="54">
        <v>103845.92</v>
      </c>
      <c r="I12" s="54">
        <v>101600</v>
      </c>
      <c r="J12" s="56">
        <v>101700</v>
      </c>
    </row>
    <row r="13" spans="1:10" x14ac:dyDescent="0.25">
      <c r="A13" s="129" t="s">
        <v>35</v>
      </c>
      <c r="B13" s="130"/>
      <c r="C13" s="130"/>
      <c r="D13" s="130"/>
      <c r="E13" s="130"/>
      <c r="F13" s="55">
        <v>32031.119999999999</v>
      </c>
      <c r="G13" s="55">
        <v>37700</v>
      </c>
      <c r="H13" s="55">
        <v>36154.080000000002</v>
      </c>
      <c r="I13" s="55">
        <v>38400</v>
      </c>
      <c r="J13" s="56">
        <v>38300</v>
      </c>
    </row>
    <row r="14" spans="1:10" x14ac:dyDescent="0.25">
      <c r="A14" s="141" t="s">
        <v>59</v>
      </c>
      <c r="B14" s="135"/>
      <c r="C14" s="135"/>
      <c r="D14" s="135"/>
      <c r="E14" s="135"/>
      <c r="F14" s="57">
        <f>F8-F11</f>
        <v>90.679999999993015</v>
      </c>
      <c r="G14" s="57">
        <f t="shared" ref="G14:J14" si="2">G8-G11</f>
        <v>0</v>
      </c>
      <c r="H14" s="57">
        <f t="shared" si="2"/>
        <v>0</v>
      </c>
      <c r="I14" s="57">
        <f t="shared" si="2"/>
        <v>0</v>
      </c>
      <c r="J14" s="57">
        <f t="shared" si="2"/>
        <v>0</v>
      </c>
    </row>
    <row r="15" spans="1:10" ht="18" x14ac:dyDescent="0.25">
      <c r="A15" s="21"/>
      <c r="B15" s="19"/>
      <c r="C15" s="19"/>
      <c r="D15" s="19"/>
      <c r="E15" s="19"/>
      <c r="F15" s="19"/>
      <c r="G15" s="19"/>
      <c r="H15" s="20"/>
      <c r="I15" s="20"/>
      <c r="J15" s="20"/>
    </row>
    <row r="16" spans="1:10" ht="15.75" x14ac:dyDescent="0.25">
      <c r="A16" s="131" t="s">
        <v>25</v>
      </c>
      <c r="B16" s="133"/>
      <c r="C16" s="133"/>
      <c r="D16" s="133"/>
      <c r="E16" s="133"/>
      <c r="F16" s="133"/>
      <c r="G16" s="133"/>
      <c r="H16" s="133"/>
      <c r="I16" s="133"/>
      <c r="J16" s="133"/>
    </row>
    <row r="17" spans="1:10" ht="18" x14ac:dyDescent="0.25">
      <c r="A17" s="21"/>
      <c r="B17" s="19"/>
      <c r="C17" s="19"/>
      <c r="D17" s="19"/>
      <c r="E17" s="19"/>
      <c r="F17" s="19"/>
      <c r="G17" s="19"/>
      <c r="H17" s="20"/>
      <c r="I17" s="20"/>
      <c r="J17" s="20"/>
    </row>
    <row r="18" spans="1:10" ht="25.5" x14ac:dyDescent="0.25">
      <c r="A18" s="25"/>
      <c r="B18" s="26"/>
      <c r="C18" s="26"/>
      <c r="D18" s="27"/>
      <c r="E18" s="28"/>
      <c r="F18" s="3" t="s">
        <v>67</v>
      </c>
      <c r="G18" s="3" t="s">
        <v>117</v>
      </c>
      <c r="H18" s="3" t="s">
        <v>118</v>
      </c>
      <c r="I18" s="3" t="s">
        <v>74</v>
      </c>
      <c r="J18" s="3" t="s">
        <v>73</v>
      </c>
    </row>
    <row r="19" spans="1:10" x14ac:dyDescent="0.25">
      <c r="A19" s="129" t="s">
        <v>36</v>
      </c>
      <c r="B19" s="130"/>
      <c r="C19" s="130"/>
      <c r="D19" s="130"/>
      <c r="E19" s="130"/>
      <c r="F19" s="107">
        <v>0</v>
      </c>
      <c r="G19" s="107">
        <v>0</v>
      </c>
      <c r="H19" s="107">
        <v>0</v>
      </c>
      <c r="I19" s="107">
        <v>0</v>
      </c>
      <c r="J19" s="108">
        <v>0</v>
      </c>
    </row>
    <row r="20" spans="1:10" x14ac:dyDescent="0.25">
      <c r="A20" s="129" t="s">
        <v>37</v>
      </c>
      <c r="B20" s="130"/>
      <c r="C20" s="130"/>
      <c r="D20" s="130"/>
      <c r="E20" s="130"/>
      <c r="F20" s="107">
        <v>0</v>
      </c>
      <c r="G20" s="107">
        <v>0</v>
      </c>
      <c r="H20" s="107">
        <v>0</v>
      </c>
      <c r="I20" s="107">
        <v>0</v>
      </c>
      <c r="J20" s="108">
        <v>0</v>
      </c>
    </row>
    <row r="21" spans="1:10" x14ac:dyDescent="0.25">
      <c r="A21" s="141" t="s">
        <v>2</v>
      </c>
      <c r="B21" s="135"/>
      <c r="C21" s="135"/>
      <c r="D21" s="135"/>
      <c r="E21" s="135"/>
      <c r="F21" s="109">
        <f>F19-F20</f>
        <v>0</v>
      </c>
      <c r="G21" s="109">
        <f t="shared" ref="G21:J21" si="3">G19-G20</f>
        <v>0</v>
      </c>
      <c r="H21" s="109">
        <f t="shared" si="3"/>
        <v>0</v>
      </c>
      <c r="I21" s="109">
        <f t="shared" si="3"/>
        <v>0</v>
      </c>
      <c r="J21" s="109">
        <f t="shared" si="3"/>
        <v>0</v>
      </c>
    </row>
    <row r="22" spans="1:10" x14ac:dyDescent="0.25">
      <c r="A22" s="141" t="s">
        <v>60</v>
      </c>
      <c r="B22" s="135"/>
      <c r="C22" s="135"/>
      <c r="D22" s="135"/>
      <c r="E22" s="135"/>
      <c r="F22" s="109">
        <f>F14+F21</f>
        <v>90.679999999993015</v>
      </c>
      <c r="G22" s="109">
        <f t="shared" ref="G22:J22" si="4">G14+G21</f>
        <v>0</v>
      </c>
      <c r="H22" s="109">
        <f t="shared" si="4"/>
        <v>0</v>
      </c>
      <c r="I22" s="109">
        <f t="shared" si="4"/>
        <v>0</v>
      </c>
      <c r="J22" s="109">
        <f t="shared" si="4"/>
        <v>0</v>
      </c>
    </row>
    <row r="23" spans="1:10" ht="18" x14ac:dyDescent="0.25">
      <c r="A23" s="18"/>
      <c r="B23" s="19"/>
      <c r="C23" s="19"/>
      <c r="D23" s="19"/>
      <c r="E23" s="19"/>
      <c r="F23" s="19"/>
      <c r="G23" s="19"/>
      <c r="H23" s="20"/>
      <c r="I23" s="20"/>
      <c r="J23" s="20"/>
    </row>
    <row r="24" spans="1:10" ht="15.75" x14ac:dyDescent="0.25">
      <c r="A24" s="131" t="s">
        <v>61</v>
      </c>
      <c r="B24" s="133"/>
      <c r="C24" s="133"/>
      <c r="D24" s="133"/>
      <c r="E24" s="133"/>
      <c r="F24" s="133"/>
      <c r="G24" s="133"/>
      <c r="H24" s="133"/>
      <c r="I24" s="133"/>
      <c r="J24" s="133"/>
    </row>
    <row r="25" spans="1:10" ht="15.75" x14ac:dyDescent="0.25">
      <c r="A25" s="36"/>
      <c r="B25" s="37"/>
      <c r="C25" s="37"/>
      <c r="D25" s="37"/>
      <c r="E25" s="37"/>
      <c r="F25" s="37"/>
      <c r="G25" s="37"/>
      <c r="H25" s="37"/>
      <c r="I25" s="37"/>
      <c r="J25" s="37"/>
    </row>
    <row r="26" spans="1:10" x14ac:dyDescent="0.25">
      <c r="A26" s="25"/>
      <c r="B26" s="26"/>
      <c r="C26" s="26"/>
      <c r="D26" s="27"/>
      <c r="E26" s="28"/>
      <c r="F26" s="3" t="s">
        <v>67</v>
      </c>
      <c r="G26" s="3" t="s">
        <v>117</v>
      </c>
      <c r="H26" s="3" t="s">
        <v>118</v>
      </c>
      <c r="I26" s="3" t="s">
        <v>71</v>
      </c>
      <c r="J26" s="3" t="s">
        <v>72</v>
      </c>
    </row>
    <row r="27" spans="1:10" ht="15" customHeight="1" x14ac:dyDescent="0.25">
      <c r="A27" s="142" t="s">
        <v>62</v>
      </c>
      <c r="B27" s="143"/>
      <c r="C27" s="143"/>
      <c r="D27" s="143"/>
      <c r="E27" s="144"/>
      <c r="F27" s="58">
        <v>24783.86</v>
      </c>
      <c r="G27" s="58">
        <v>0</v>
      </c>
      <c r="H27" s="58">
        <v>0</v>
      </c>
      <c r="I27" s="58">
        <v>0</v>
      </c>
      <c r="J27" s="59">
        <v>0</v>
      </c>
    </row>
    <row r="28" spans="1:10" ht="15" customHeight="1" x14ac:dyDescent="0.25">
      <c r="A28" s="141" t="s">
        <v>63</v>
      </c>
      <c r="B28" s="135"/>
      <c r="C28" s="135"/>
      <c r="D28" s="135"/>
      <c r="E28" s="135"/>
      <c r="F28" s="66">
        <f>F22+F27</f>
        <v>24874.539999999994</v>
      </c>
      <c r="G28" s="66">
        <v>24875.54</v>
      </c>
      <c r="H28" s="66">
        <v>12315.51</v>
      </c>
      <c r="I28" s="66">
        <f t="shared" ref="I28:J28" si="5">I22+I27</f>
        <v>0</v>
      </c>
      <c r="J28" s="67">
        <f t="shared" si="5"/>
        <v>0</v>
      </c>
    </row>
    <row r="29" spans="1:10" ht="45" customHeight="1" x14ac:dyDescent="0.25">
      <c r="A29" s="134" t="s">
        <v>64</v>
      </c>
      <c r="B29" s="145"/>
      <c r="C29" s="145"/>
      <c r="D29" s="145"/>
      <c r="E29" s="146"/>
      <c r="F29" s="66">
        <v>24874.54</v>
      </c>
      <c r="G29" s="66">
        <f t="shared" ref="G29:J29" si="6">G14+G21+G27-G28</f>
        <v>-24875.54</v>
      </c>
      <c r="H29" s="66">
        <f t="shared" si="6"/>
        <v>-12315.51</v>
      </c>
      <c r="I29" s="66">
        <f t="shared" si="6"/>
        <v>0</v>
      </c>
      <c r="J29" s="67">
        <f t="shared" si="6"/>
        <v>0</v>
      </c>
    </row>
    <row r="30" spans="1:10" ht="15.75" x14ac:dyDescent="0.25">
      <c r="A30" s="39"/>
      <c r="B30" s="40"/>
      <c r="C30" s="40"/>
      <c r="D30" s="40"/>
      <c r="E30" s="40"/>
      <c r="F30" s="40"/>
      <c r="G30" s="40"/>
      <c r="H30" s="40"/>
      <c r="I30" s="40"/>
      <c r="J30" s="40"/>
    </row>
    <row r="31" spans="1:10" ht="15.75" x14ac:dyDescent="0.25">
      <c r="A31" s="147" t="s">
        <v>58</v>
      </c>
      <c r="B31" s="147"/>
      <c r="C31" s="147"/>
      <c r="D31" s="147"/>
      <c r="E31" s="147"/>
      <c r="F31" s="147"/>
      <c r="G31" s="147"/>
      <c r="H31" s="147"/>
      <c r="I31" s="147"/>
      <c r="J31" s="147"/>
    </row>
    <row r="32" spans="1:10" ht="18" x14ac:dyDescent="0.25">
      <c r="A32" s="41"/>
      <c r="B32" s="42"/>
      <c r="C32" s="42"/>
      <c r="D32" s="42"/>
      <c r="E32" s="42"/>
      <c r="F32" s="42"/>
      <c r="G32" s="42"/>
      <c r="H32" s="43"/>
      <c r="I32" s="43"/>
      <c r="J32" s="43"/>
    </row>
    <row r="33" spans="1:10" x14ac:dyDescent="0.25">
      <c r="A33" s="44"/>
      <c r="B33" s="45"/>
      <c r="C33" s="45"/>
      <c r="D33" s="46"/>
      <c r="E33" s="47"/>
      <c r="F33" s="3" t="s">
        <v>67</v>
      </c>
      <c r="G33" s="3" t="s">
        <v>117</v>
      </c>
      <c r="H33" s="3" t="s">
        <v>118</v>
      </c>
      <c r="I33" s="3" t="s">
        <v>71</v>
      </c>
      <c r="J33" s="3" t="s">
        <v>72</v>
      </c>
    </row>
    <row r="34" spans="1:10" x14ac:dyDescent="0.25">
      <c r="A34" s="142" t="s">
        <v>62</v>
      </c>
      <c r="B34" s="143"/>
      <c r="C34" s="143"/>
      <c r="D34" s="143"/>
      <c r="E34" s="144"/>
      <c r="F34" s="58">
        <v>24874.54</v>
      </c>
      <c r="G34" s="58">
        <f>F37</f>
        <v>24874.54</v>
      </c>
      <c r="H34" s="58">
        <f>G37</f>
        <v>24874.54</v>
      </c>
      <c r="I34" s="58">
        <f>H37</f>
        <v>12315.51</v>
      </c>
      <c r="J34" s="59">
        <f>I37</f>
        <v>1441.5100000000002</v>
      </c>
    </row>
    <row r="35" spans="1:10" ht="28.5" customHeight="1" x14ac:dyDescent="0.25">
      <c r="A35" s="142" t="s">
        <v>65</v>
      </c>
      <c r="B35" s="143"/>
      <c r="C35" s="143"/>
      <c r="D35" s="143"/>
      <c r="E35" s="144"/>
      <c r="F35" s="58">
        <v>0</v>
      </c>
      <c r="G35" s="58">
        <v>0</v>
      </c>
      <c r="H35" s="58">
        <v>12559.03</v>
      </c>
      <c r="I35" s="58">
        <v>10874</v>
      </c>
      <c r="J35" s="59">
        <v>0</v>
      </c>
    </row>
    <row r="36" spans="1:10" x14ac:dyDescent="0.25">
      <c r="A36" s="142" t="s">
        <v>66</v>
      </c>
      <c r="B36" s="148"/>
      <c r="C36" s="148"/>
      <c r="D36" s="148"/>
      <c r="E36" s="149"/>
      <c r="F36" s="58">
        <v>0</v>
      </c>
      <c r="G36" s="58">
        <v>0</v>
      </c>
      <c r="H36" s="58">
        <v>0</v>
      </c>
      <c r="I36" s="58">
        <v>0</v>
      </c>
      <c r="J36" s="59">
        <v>0</v>
      </c>
    </row>
    <row r="37" spans="1:10" ht="15" customHeight="1" x14ac:dyDescent="0.25">
      <c r="A37" s="141" t="s">
        <v>63</v>
      </c>
      <c r="B37" s="135"/>
      <c r="C37" s="135"/>
      <c r="D37" s="135"/>
      <c r="E37" s="135"/>
      <c r="F37" s="60">
        <f>F34-F35+F36</f>
        <v>24874.54</v>
      </c>
      <c r="G37" s="60">
        <f t="shared" ref="G37:J37" si="7">G34-G35+G36</f>
        <v>24874.54</v>
      </c>
      <c r="H37" s="60">
        <f t="shared" si="7"/>
        <v>12315.51</v>
      </c>
      <c r="I37" s="60">
        <f t="shared" si="7"/>
        <v>1441.5100000000002</v>
      </c>
      <c r="J37" s="61">
        <f t="shared" si="7"/>
        <v>1441.5100000000002</v>
      </c>
    </row>
    <row r="38" spans="1:10" ht="17.25" customHeight="1" x14ac:dyDescent="0.25"/>
    <row r="39" spans="1:10" ht="17.25" customHeight="1" x14ac:dyDescent="0.25"/>
    <row r="40" spans="1:10" x14ac:dyDescent="0.25">
      <c r="A40" s="127" t="s">
        <v>152</v>
      </c>
      <c r="B40" s="128"/>
      <c r="C40" s="128"/>
      <c r="D40" s="128"/>
      <c r="E40" s="128"/>
      <c r="F40" s="128"/>
      <c r="G40" s="128"/>
      <c r="H40" s="128"/>
      <c r="I40" s="128"/>
      <c r="J40" s="128"/>
    </row>
    <row r="41" spans="1:10" x14ac:dyDescent="0.25">
      <c r="A41" s="50"/>
      <c r="B41" s="51"/>
      <c r="C41" s="51"/>
      <c r="D41" s="51"/>
      <c r="E41" s="51"/>
      <c r="F41" s="51"/>
      <c r="G41" s="51"/>
      <c r="H41" s="51"/>
      <c r="I41" s="51"/>
      <c r="J41" s="51"/>
    </row>
    <row r="42" spans="1:10" x14ac:dyDescent="0.25">
      <c r="A42" s="127" t="s">
        <v>153</v>
      </c>
      <c r="B42" s="128"/>
      <c r="C42" s="128"/>
      <c r="D42" s="128"/>
      <c r="E42" s="128"/>
      <c r="F42" s="128"/>
      <c r="G42" s="128"/>
      <c r="H42" s="128"/>
      <c r="I42" s="128"/>
      <c r="J42" s="128"/>
    </row>
    <row r="43" spans="1:10" x14ac:dyDescent="0.25">
      <c r="A43" s="127"/>
      <c r="B43" s="128"/>
      <c r="C43" s="128"/>
      <c r="D43" s="128"/>
      <c r="E43" s="128"/>
      <c r="F43" s="128"/>
      <c r="G43" s="128"/>
      <c r="H43" s="128"/>
      <c r="I43" s="128"/>
      <c r="J43" s="128"/>
    </row>
  </sheetData>
  <mergeCells count="26">
    <mergeCell ref="A31:J31"/>
    <mergeCell ref="A34:E34"/>
    <mergeCell ref="A35:E35"/>
    <mergeCell ref="A36:E36"/>
    <mergeCell ref="A37:E37"/>
    <mergeCell ref="A22:E22"/>
    <mergeCell ref="A24:J24"/>
    <mergeCell ref="A27:E27"/>
    <mergeCell ref="A28:E28"/>
    <mergeCell ref="A29:E29"/>
    <mergeCell ref="A42:J42"/>
    <mergeCell ref="A43:J43"/>
    <mergeCell ref="A20:E20"/>
    <mergeCell ref="A1:J1"/>
    <mergeCell ref="A3:J3"/>
    <mergeCell ref="A4:J4"/>
    <mergeCell ref="A8:E8"/>
    <mergeCell ref="A9:E9"/>
    <mergeCell ref="A10:E10"/>
    <mergeCell ref="A12:E12"/>
    <mergeCell ref="A13:E13"/>
    <mergeCell ref="A14:E14"/>
    <mergeCell ref="A16:J16"/>
    <mergeCell ref="A19:E19"/>
    <mergeCell ref="A40:J40"/>
    <mergeCell ref="A21:E21"/>
  </mergeCells>
  <pageMargins left="0.7" right="0.7" top="0.75" bottom="0.75" header="0.3" footer="0.3"/>
  <pageSetup paperSize="9" scale="6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7"/>
  <sheetViews>
    <sheetView workbookViewId="0">
      <selection activeCell="F30" sqref="F30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8" width="25.28515625" customWidth="1"/>
  </cols>
  <sheetData>
    <row r="1" spans="1:8" ht="51" customHeight="1" x14ac:dyDescent="0.25">
      <c r="A1" s="131" t="s">
        <v>78</v>
      </c>
      <c r="B1" s="131"/>
      <c r="C1" s="131"/>
      <c r="D1" s="131"/>
      <c r="E1" s="131"/>
      <c r="F1" s="131"/>
      <c r="G1" s="131"/>
      <c r="H1" s="131"/>
    </row>
    <row r="2" spans="1:8" ht="18" customHeight="1" x14ac:dyDescent="0.25">
      <c r="A2" s="4"/>
      <c r="B2" s="4"/>
      <c r="C2" s="4"/>
      <c r="D2" s="4"/>
      <c r="E2" s="21" t="s">
        <v>143</v>
      </c>
      <c r="F2" s="4"/>
      <c r="G2" s="4"/>
      <c r="H2" s="4"/>
    </row>
    <row r="3" spans="1:8" ht="15.75" customHeight="1" x14ac:dyDescent="0.25">
      <c r="A3" s="131" t="s">
        <v>18</v>
      </c>
      <c r="B3" s="131"/>
      <c r="C3" s="131"/>
      <c r="D3" s="131"/>
      <c r="E3" s="131"/>
      <c r="F3" s="131"/>
      <c r="G3" s="131"/>
      <c r="H3" s="131"/>
    </row>
    <row r="4" spans="1:8" ht="18" x14ac:dyDescent="0.25">
      <c r="A4" s="4"/>
      <c r="B4" s="4"/>
      <c r="C4" s="4"/>
      <c r="D4" s="4"/>
      <c r="E4" s="4"/>
      <c r="F4" s="4"/>
      <c r="G4" s="5"/>
      <c r="H4" s="5"/>
    </row>
    <row r="5" spans="1:8" ht="18" customHeight="1" x14ac:dyDescent="0.25">
      <c r="A5" s="131" t="s">
        <v>4</v>
      </c>
      <c r="B5" s="131"/>
      <c r="C5" s="131"/>
      <c r="D5" s="131"/>
      <c r="E5" s="131"/>
      <c r="F5" s="131"/>
      <c r="G5" s="131"/>
      <c r="H5" s="131"/>
    </row>
    <row r="6" spans="1:8" ht="18" x14ac:dyDescent="0.25">
      <c r="A6" s="4"/>
      <c r="B6" s="4"/>
      <c r="C6" s="4"/>
      <c r="D6" s="4"/>
      <c r="E6" s="4"/>
      <c r="F6" s="4"/>
      <c r="G6" s="5"/>
      <c r="H6" s="5"/>
    </row>
    <row r="7" spans="1:8" ht="15.75" customHeight="1" x14ac:dyDescent="0.25">
      <c r="A7" s="131" t="s">
        <v>39</v>
      </c>
      <c r="B7" s="131"/>
      <c r="C7" s="131"/>
      <c r="D7" s="131"/>
      <c r="E7" s="131"/>
      <c r="F7" s="131"/>
      <c r="G7" s="131"/>
      <c r="H7" s="131"/>
    </row>
    <row r="8" spans="1:8" ht="18" x14ac:dyDescent="0.25">
      <c r="A8" s="4"/>
      <c r="B8" s="4"/>
      <c r="C8" s="4"/>
      <c r="D8" s="4"/>
      <c r="E8" s="4"/>
      <c r="F8" s="4"/>
      <c r="G8" s="5"/>
      <c r="H8" s="29"/>
    </row>
    <row r="9" spans="1:8" ht="25.5" x14ac:dyDescent="0.25">
      <c r="A9" s="17" t="s">
        <v>5</v>
      </c>
      <c r="B9" s="16" t="s">
        <v>6</v>
      </c>
      <c r="C9" s="16" t="s">
        <v>3</v>
      </c>
      <c r="D9" s="16" t="s">
        <v>67</v>
      </c>
      <c r="E9" s="16" t="s">
        <v>117</v>
      </c>
      <c r="F9" s="16" t="s">
        <v>118</v>
      </c>
      <c r="G9" s="16" t="s">
        <v>74</v>
      </c>
      <c r="H9" s="16" t="s">
        <v>73</v>
      </c>
    </row>
    <row r="10" spans="1:8" x14ac:dyDescent="0.25">
      <c r="A10" s="32"/>
      <c r="B10" s="33"/>
      <c r="C10" s="31" t="s">
        <v>0</v>
      </c>
      <c r="D10" s="99">
        <f>D11</f>
        <v>90646.17</v>
      </c>
      <c r="E10" s="100">
        <f>E11+E17</f>
        <v>124800</v>
      </c>
      <c r="F10" s="100">
        <f>F11</f>
        <v>140000</v>
      </c>
      <c r="G10" s="100">
        <f>G11</f>
        <v>140000</v>
      </c>
      <c r="H10" s="100">
        <f>H11</f>
        <v>140000</v>
      </c>
    </row>
    <row r="11" spans="1:8" s="82" customFormat="1" ht="15.75" customHeight="1" x14ac:dyDescent="0.25">
      <c r="A11" s="8">
        <v>6</v>
      </c>
      <c r="B11" s="8"/>
      <c r="C11" s="8" t="s">
        <v>7</v>
      </c>
      <c r="D11" s="76">
        <f>D12+D13+D14+D15+D16</f>
        <v>90646.17</v>
      </c>
      <c r="E11" s="76">
        <f t="shared" ref="E11:H11" si="0">E12+E13+E14+E15+E16</f>
        <v>124800</v>
      </c>
      <c r="F11" s="76">
        <f>F12+F13+F14+F15+F16+F19</f>
        <v>140000</v>
      </c>
      <c r="G11" s="76">
        <f t="shared" si="0"/>
        <v>140000</v>
      </c>
      <c r="H11" s="76">
        <f t="shared" si="0"/>
        <v>140000</v>
      </c>
    </row>
    <row r="12" spans="1:8" ht="38.25" x14ac:dyDescent="0.25">
      <c r="A12" s="8"/>
      <c r="B12" s="13">
        <v>63</v>
      </c>
      <c r="C12" s="13" t="s">
        <v>27</v>
      </c>
      <c r="D12" s="62">
        <v>29312.37</v>
      </c>
      <c r="E12" s="63">
        <v>34300</v>
      </c>
      <c r="F12" s="63">
        <v>25036.97</v>
      </c>
      <c r="G12" s="63">
        <v>34600</v>
      </c>
      <c r="H12" s="63">
        <v>34500</v>
      </c>
    </row>
    <row r="13" spans="1:8" x14ac:dyDescent="0.25">
      <c r="A13" s="8"/>
      <c r="B13" s="13">
        <v>64</v>
      </c>
      <c r="C13" s="13" t="s">
        <v>80</v>
      </c>
      <c r="D13" s="62">
        <v>0</v>
      </c>
      <c r="E13" s="63">
        <v>0</v>
      </c>
      <c r="F13" s="63">
        <v>0</v>
      </c>
      <c r="G13" s="63">
        <v>0</v>
      </c>
      <c r="H13" s="63">
        <v>0</v>
      </c>
    </row>
    <row r="14" spans="1:8" x14ac:dyDescent="0.25">
      <c r="A14" s="8"/>
      <c r="B14" s="13">
        <v>661</v>
      </c>
      <c r="C14" s="13" t="s">
        <v>81</v>
      </c>
      <c r="D14" s="62">
        <v>2129.9299999999998</v>
      </c>
      <c r="E14" s="63">
        <v>5400</v>
      </c>
      <c r="F14" s="63">
        <v>5600</v>
      </c>
      <c r="G14" s="63">
        <v>6500</v>
      </c>
      <c r="H14" s="63">
        <v>6400</v>
      </c>
    </row>
    <row r="15" spans="1:8" x14ac:dyDescent="0.25">
      <c r="A15" s="9"/>
      <c r="B15" s="9">
        <v>663</v>
      </c>
      <c r="C15" s="14" t="s">
        <v>112</v>
      </c>
      <c r="D15" s="62">
        <v>0</v>
      </c>
      <c r="E15" s="63">
        <v>1500</v>
      </c>
      <c r="F15" s="63">
        <v>0</v>
      </c>
      <c r="G15" s="63">
        <v>1500</v>
      </c>
      <c r="H15" s="63">
        <v>1500</v>
      </c>
    </row>
    <row r="16" spans="1:8" ht="38.25" x14ac:dyDescent="0.25">
      <c r="A16" s="9"/>
      <c r="B16" s="9">
        <v>67</v>
      </c>
      <c r="C16" s="13" t="s">
        <v>29</v>
      </c>
      <c r="D16" s="62">
        <v>59203.87</v>
      </c>
      <c r="E16" s="63">
        <v>83600</v>
      </c>
      <c r="F16" s="63">
        <v>96804</v>
      </c>
      <c r="G16" s="63">
        <v>97400</v>
      </c>
      <c r="H16" s="63">
        <v>97600</v>
      </c>
    </row>
    <row r="17" spans="1:8" s="82" customFormat="1" ht="25.5" x14ac:dyDescent="0.25">
      <c r="A17" s="11">
        <v>7</v>
      </c>
      <c r="B17" s="12"/>
      <c r="C17" s="22" t="s">
        <v>8</v>
      </c>
      <c r="D17" s="76">
        <v>0</v>
      </c>
      <c r="E17" s="80">
        <f>E18</f>
        <v>0</v>
      </c>
      <c r="F17" s="80">
        <f>F18</f>
        <v>0</v>
      </c>
      <c r="G17" s="80">
        <f>G18</f>
        <v>0</v>
      </c>
      <c r="H17" s="80">
        <f>H18</f>
        <v>0</v>
      </c>
    </row>
    <row r="18" spans="1:8" ht="38.25" x14ac:dyDescent="0.25">
      <c r="A18" s="13"/>
      <c r="B18" s="13">
        <v>72</v>
      </c>
      <c r="C18" s="23" t="s">
        <v>26</v>
      </c>
      <c r="D18" s="62">
        <v>0</v>
      </c>
      <c r="E18" s="63">
        <v>0</v>
      </c>
      <c r="F18" s="63">
        <v>0</v>
      </c>
      <c r="G18" s="63">
        <v>0</v>
      </c>
      <c r="H18" s="64">
        <v>0</v>
      </c>
    </row>
    <row r="19" spans="1:8" s="82" customFormat="1" ht="21.75" customHeight="1" x14ac:dyDescent="0.25">
      <c r="A19" s="8">
        <v>9</v>
      </c>
      <c r="B19" s="8"/>
      <c r="C19" s="22" t="s">
        <v>151</v>
      </c>
      <c r="D19" s="76">
        <f>D20</f>
        <v>0</v>
      </c>
      <c r="E19" s="76">
        <f t="shared" ref="E19:H19" si="1">E20</f>
        <v>0</v>
      </c>
      <c r="F19" s="76">
        <f t="shared" si="1"/>
        <v>12559.03</v>
      </c>
      <c r="G19" s="76">
        <f t="shared" si="1"/>
        <v>0</v>
      </c>
      <c r="H19" s="76">
        <f t="shared" si="1"/>
        <v>0</v>
      </c>
    </row>
    <row r="20" spans="1:8" s="83" customFormat="1" ht="34.5" customHeight="1" x14ac:dyDescent="0.25">
      <c r="A20" s="14"/>
      <c r="B20" s="73">
        <v>922</v>
      </c>
      <c r="C20" s="23" t="s">
        <v>151</v>
      </c>
      <c r="D20" s="62">
        <v>0</v>
      </c>
      <c r="E20" s="63">
        <v>0</v>
      </c>
      <c r="F20" s="63">
        <v>12559.03</v>
      </c>
      <c r="G20" s="63">
        <v>0</v>
      </c>
      <c r="H20" s="63">
        <v>0</v>
      </c>
    </row>
    <row r="22" spans="1:8" x14ac:dyDescent="0.25">
      <c r="A22" s="69"/>
      <c r="B22" s="69"/>
      <c r="C22" s="70"/>
      <c r="D22" s="71"/>
      <c r="E22" s="71"/>
      <c r="F22" s="71"/>
      <c r="G22" s="71"/>
      <c r="H22" s="72"/>
    </row>
    <row r="25" spans="1:8" ht="15.75" x14ac:dyDescent="0.25">
      <c r="A25" s="131" t="s">
        <v>40</v>
      </c>
      <c r="B25" s="150"/>
      <c r="C25" s="150"/>
      <c r="D25" s="150"/>
      <c r="E25" s="150"/>
      <c r="F25" s="150"/>
      <c r="G25" s="150"/>
      <c r="H25" s="150"/>
    </row>
    <row r="26" spans="1:8" ht="18" x14ac:dyDescent="0.25">
      <c r="A26" s="4"/>
      <c r="B26" s="4"/>
      <c r="C26" s="4"/>
      <c r="D26" s="4"/>
      <c r="E26" s="4"/>
      <c r="F26" s="4"/>
      <c r="G26" s="5"/>
      <c r="H26" s="5"/>
    </row>
    <row r="27" spans="1:8" ht="25.5" x14ac:dyDescent="0.25">
      <c r="A27" s="17" t="s">
        <v>5</v>
      </c>
      <c r="B27" s="16" t="s">
        <v>6</v>
      </c>
      <c r="C27" s="16" t="s">
        <v>9</v>
      </c>
      <c r="D27" s="16" t="s">
        <v>67</v>
      </c>
      <c r="E27" s="16" t="s">
        <v>117</v>
      </c>
      <c r="F27" s="16" t="s">
        <v>118</v>
      </c>
      <c r="G27" s="16" t="s">
        <v>31</v>
      </c>
      <c r="H27" s="16" t="s">
        <v>73</v>
      </c>
    </row>
    <row r="28" spans="1:8" x14ac:dyDescent="0.25">
      <c r="A28" s="32"/>
      <c r="B28" s="33"/>
      <c r="C28" s="31" t="s">
        <v>1</v>
      </c>
      <c r="D28" s="101">
        <f>D29+D33</f>
        <v>90555.49</v>
      </c>
      <c r="E28" s="102">
        <f>E29+E33</f>
        <v>124800</v>
      </c>
      <c r="F28" s="102">
        <f>F29+F33</f>
        <v>140000</v>
      </c>
      <c r="G28" s="102">
        <f t="shared" ref="G28:H28" si="2">G29+G33</f>
        <v>140000</v>
      </c>
      <c r="H28" s="102">
        <f t="shared" si="2"/>
        <v>140000</v>
      </c>
    </row>
    <row r="29" spans="1:8" s="82" customFormat="1" ht="15.75" customHeight="1" x14ac:dyDescent="0.25">
      <c r="A29" s="8">
        <v>3</v>
      </c>
      <c r="B29" s="8"/>
      <c r="C29" s="8" t="s">
        <v>10</v>
      </c>
      <c r="D29" s="103">
        <f>D30+D31+D32</f>
        <v>58524.37</v>
      </c>
      <c r="E29" s="104">
        <f>E30+E31+E32</f>
        <v>87100</v>
      </c>
      <c r="F29" s="104">
        <f>F30+F31+F32</f>
        <v>103845.92</v>
      </c>
      <c r="G29" s="104">
        <f t="shared" ref="G29:H29" si="3">G30+G31+G32</f>
        <v>101600</v>
      </c>
      <c r="H29" s="104">
        <f t="shared" si="3"/>
        <v>101700</v>
      </c>
    </row>
    <row r="30" spans="1:8" ht="15.75" customHeight="1" x14ac:dyDescent="0.25">
      <c r="A30" s="8"/>
      <c r="B30" s="13">
        <v>31</v>
      </c>
      <c r="C30" s="13" t="s">
        <v>11</v>
      </c>
      <c r="D30" s="105">
        <v>45759.91</v>
      </c>
      <c r="E30" s="106">
        <v>62800</v>
      </c>
      <c r="F30" s="106">
        <v>78100</v>
      </c>
      <c r="G30" s="106">
        <v>75600</v>
      </c>
      <c r="H30" s="106">
        <v>75800</v>
      </c>
    </row>
    <row r="31" spans="1:8" x14ac:dyDescent="0.25">
      <c r="A31" s="9"/>
      <c r="B31" s="9">
        <v>32</v>
      </c>
      <c r="C31" s="9" t="s">
        <v>21</v>
      </c>
      <c r="D31" s="105">
        <v>12468.38</v>
      </c>
      <c r="E31" s="106">
        <v>23800</v>
      </c>
      <c r="F31" s="106">
        <v>25245.919999999998</v>
      </c>
      <c r="G31" s="106">
        <v>25500</v>
      </c>
      <c r="H31" s="106">
        <v>25400</v>
      </c>
    </row>
    <row r="32" spans="1:8" x14ac:dyDescent="0.25">
      <c r="A32" s="9"/>
      <c r="B32" s="9">
        <v>34</v>
      </c>
      <c r="C32" s="14" t="s">
        <v>82</v>
      </c>
      <c r="D32" s="105">
        <v>296.08</v>
      </c>
      <c r="E32" s="106">
        <v>500</v>
      </c>
      <c r="F32" s="106">
        <v>500</v>
      </c>
      <c r="G32" s="106">
        <v>500</v>
      </c>
      <c r="H32" s="106">
        <v>500</v>
      </c>
    </row>
    <row r="33" spans="1:8" s="82" customFormat="1" ht="25.5" x14ac:dyDescent="0.25">
      <c r="A33" s="11">
        <v>4</v>
      </c>
      <c r="B33" s="12"/>
      <c r="C33" s="22" t="s">
        <v>12</v>
      </c>
      <c r="D33" s="103">
        <f>D34+D35+D36</f>
        <v>32031.120000000003</v>
      </c>
      <c r="E33" s="103">
        <f t="shared" ref="E33:H33" si="4">E34+E35+E36</f>
        <v>37700</v>
      </c>
      <c r="F33" s="103">
        <f t="shared" si="4"/>
        <v>36154.080000000002</v>
      </c>
      <c r="G33" s="103">
        <f t="shared" si="4"/>
        <v>38400</v>
      </c>
      <c r="H33" s="103">
        <f t="shared" si="4"/>
        <v>38300</v>
      </c>
    </row>
    <row r="34" spans="1:8" s="83" customFormat="1" x14ac:dyDescent="0.25">
      <c r="A34" s="14"/>
      <c r="B34" s="73">
        <v>41</v>
      </c>
      <c r="C34" s="23" t="s">
        <v>146</v>
      </c>
      <c r="D34" s="105">
        <v>0</v>
      </c>
      <c r="E34" s="106">
        <v>0</v>
      </c>
      <c r="F34" s="106">
        <v>13230</v>
      </c>
      <c r="G34" s="106">
        <v>0</v>
      </c>
      <c r="H34" s="106">
        <v>0</v>
      </c>
    </row>
    <row r="35" spans="1:8" ht="25.5" x14ac:dyDescent="0.25">
      <c r="A35" s="11"/>
      <c r="B35" s="73">
        <v>42</v>
      </c>
      <c r="C35" s="23" t="s">
        <v>83</v>
      </c>
      <c r="D35" s="105">
        <v>18362.810000000001</v>
      </c>
      <c r="E35" s="106">
        <v>37700</v>
      </c>
      <c r="F35" s="106">
        <v>22924.080000000002</v>
      </c>
      <c r="G35" s="106">
        <v>38400</v>
      </c>
      <c r="H35" s="106">
        <v>38300</v>
      </c>
    </row>
    <row r="36" spans="1:8" ht="25.5" x14ac:dyDescent="0.25">
      <c r="A36" s="11"/>
      <c r="B36" s="73">
        <v>45</v>
      </c>
      <c r="C36" s="23" t="s">
        <v>84</v>
      </c>
      <c r="D36" s="105">
        <v>13668.31</v>
      </c>
      <c r="E36" s="106">
        <v>0</v>
      </c>
      <c r="F36" s="106">
        <v>0</v>
      </c>
      <c r="G36" s="106">
        <v>0</v>
      </c>
      <c r="H36" s="106">
        <v>0</v>
      </c>
    </row>
    <row r="37" spans="1:8" x14ac:dyDescent="0.25">
      <c r="A37" s="69"/>
      <c r="B37" s="69"/>
      <c r="C37" s="70"/>
      <c r="D37" s="71"/>
      <c r="E37" s="71"/>
      <c r="F37" s="71"/>
      <c r="G37" s="71"/>
      <c r="H37" s="72"/>
    </row>
  </sheetData>
  <mergeCells count="5">
    <mergeCell ref="A25:H25"/>
    <mergeCell ref="A1:H1"/>
    <mergeCell ref="A3:H3"/>
    <mergeCell ref="A5:H5"/>
    <mergeCell ref="A7:H7"/>
  </mergeCells>
  <pageMargins left="0.7" right="0.7" top="0.75" bottom="0.75" header="0.3" footer="0.3"/>
  <pageSetup paperSize="9" scale="7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1"/>
  <sheetViews>
    <sheetView topLeftCell="A25" workbookViewId="0">
      <selection activeCell="D40" sqref="D40"/>
    </sheetView>
  </sheetViews>
  <sheetFormatPr defaultRowHeight="15" x14ac:dyDescent="0.25"/>
  <cols>
    <col min="1" max="1" width="33.85546875" customWidth="1"/>
    <col min="2" max="6" width="25.28515625" customWidth="1"/>
  </cols>
  <sheetData>
    <row r="1" spans="1:6" ht="51" customHeight="1" x14ac:dyDescent="0.25">
      <c r="A1" s="131" t="s">
        <v>76</v>
      </c>
      <c r="B1" s="131"/>
      <c r="C1" s="131"/>
      <c r="D1" s="131"/>
      <c r="E1" s="131"/>
      <c r="F1" s="131"/>
    </row>
    <row r="2" spans="1:6" ht="18" customHeight="1" x14ac:dyDescent="0.25">
      <c r="A2" s="21"/>
      <c r="B2" s="21"/>
      <c r="C2" s="21" t="s">
        <v>143</v>
      </c>
      <c r="D2" s="21"/>
      <c r="E2" s="21"/>
      <c r="F2" s="21"/>
    </row>
    <row r="3" spans="1:6" ht="15.75" customHeight="1" x14ac:dyDescent="0.25">
      <c r="A3" s="131" t="s">
        <v>18</v>
      </c>
      <c r="B3" s="131"/>
      <c r="C3" s="131"/>
      <c r="D3" s="131"/>
      <c r="E3" s="131"/>
      <c r="F3" s="131"/>
    </row>
    <row r="4" spans="1:6" ht="18" x14ac:dyDescent="0.25">
      <c r="B4" s="21"/>
      <c r="C4" s="21"/>
      <c r="D4" s="21"/>
      <c r="E4" s="5"/>
      <c r="F4" s="5"/>
    </row>
    <row r="5" spans="1:6" ht="18" customHeight="1" x14ac:dyDescent="0.25">
      <c r="A5" s="131" t="s">
        <v>4</v>
      </c>
      <c r="B5" s="131"/>
      <c r="C5" s="131"/>
      <c r="D5" s="131"/>
      <c r="E5" s="131"/>
      <c r="F5" s="131"/>
    </row>
    <row r="6" spans="1:6" ht="18" x14ac:dyDescent="0.25">
      <c r="A6" s="21"/>
      <c r="B6" s="21"/>
      <c r="C6" s="21"/>
      <c r="D6" s="21"/>
      <c r="E6" s="5"/>
      <c r="F6" s="5"/>
    </row>
    <row r="7" spans="1:6" ht="15.75" customHeight="1" x14ac:dyDescent="0.25">
      <c r="A7" s="131" t="s">
        <v>41</v>
      </c>
      <c r="B7" s="131"/>
      <c r="C7" s="131"/>
      <c r="D7" s="131"/>
      <c r="E7" s="131"/>
      <c r="F7" s="131"/>
    </row>
    <row r="8" spans="1:6" ht="18" x14ac:dyDescent="0.25">
      <c r="A8" s="21"/>
      <c r="B8" s="21"/>
      <c r="C8" s="21"/>
      <c r="D8" s="21"/>
      <c r="E8" s="5"/>
      <c r="F8" s="29"/>
    </row>
    <row r="9" spans="1:6" ht="25.5" x14ac:dyDescent="0.25">
      <c r="A9" s="17" t="s">
        <v>43</v>
      </c>
      <c r="B9" s="16" t="s">
        <v>67</v>
      </c>
      <c r="C9" s="16" t="s">
        <v>117</v>
      </c>
      <c r="D9" s="16" t="s">
        <v>118</v>
      </c>
      <c r="E9" s="16" t="s">
        <v>74</v>
      </c>
      <c r="F9" s="16" t="s">
        <v>75</v>
      </c>
    </row>
    <row r="10" spans="1:6" x14ac:dyDescent="0.25">
      <c r="A10" s="34" t="s">
        <v>88</v>
      </c>
      <c r="B10" s="99">
        <f>B11+B13+B17+B19</f>
        <v>90646.17</v>
      </c>
      <c r="C10" s="100">
        <f>C11+C13+C17+C19+C21</f>
        <v>124800</v>
      </c>
      <c r="D10" s="100">
        <f>D11+D13+D15+D17+D19+D21</f>
        <v>140000</v>
      </c>
      <c r="E10" s="100">
        <f>E11+E13+E17+E19+E21</f>
        <v>140000</v>
      </c>
      <c r="F10" s="100">
        <f>F11+F13+F17+F19+F21</f>
        <v>140000</v>
      </c>
    </row>
    <row r="11" spans="1:6" s="82" customFormat="1" x14ac:dyDescent="0.25">
      <c r="A11" s="22" t="s">
        <v>48</v>
      </c>
      <c r="B11" s="100">
        <f>B12</f>
        <v>59203.87</v>
      </c>
      <c r="C11" s="100">
        <f>C12</f>
        <v>83600</v>
      </c>
      <c r="D11" s="100">
        <f t="shared" ref="D11:F11" si="0">D12</f>
        <v>96804</v>
      </c>
      <c r="E11" s="100">
        <f t="shared" si="0"/>
        <v>97400</v>
      </c>
      <c r="F11" s="100">
        <f t="shared" si="0"/>
        <v>97600</v>
      </c>
    </row>
    <row r="12" spans="1:6" x14ac:dyDescent="0.25">
      <c r="A12" s="10" t="s">
        <v>49</v>
      </c>
      <c r="B12" s="63">
        <v>59203.87</v>
      </c>
      <c r="C12" s="63">
        <v>83600</v>
      </c>
      <c r="D12" s="63">
        <v>96804</v>
      </c>
      <c r="E12" s="63">
        <v>97400</v>
      </c>
      <c r="F12" s="63">
        <v>97600</v>
      </c>
    </row>
    <row r="13" spans="1:6" s="82" customFormat="1" x14ac:dyDescent="0.25">
      <c r="A13" s="11" t="s">
        <v>50</v>
      </c>
      <c r="B13" s="80">
        <f>B14</f>
        <v>2129.9299999999998</v>
      </c>
      <c r="C13" s="80">
        <f>C14</f>
        <v>5400</v>
      </c>
      <c r="D13" s="80">
        <f t="shared" ref="D13:F13" si="1">D14</f>
        <v>5600</v>
      </c>
      <c r="E13" s="80">
        <f t="shared" si="1"/>
        <v>6500</v>
      </c>
      <c r="F13" s="80">
        <f t="shared" si="1"/>
        <v>6400</v>
      </c>
    </row>
    <row r="14" spans="1:6" x14ac:dyDescent="0.25">
      <c r="A14" s="14" t="s">
        <v>51</v>
      </c>
      <c r="B14" s="62">
        <v>2129.9299999999998</v>
      </c>
      <c r="C14" s="63">
        <v>5400</v>
      </c>
      <c r="D14" s="63">
        <v>5600</v>
      </c>
      <c r="E14" s="63">
        <v>6500</v>
      </c>
      <c r="F14" s="63">
        <v>6400</v>
      </c>
    </row>
    <row r="15" spans="1:6" s="82" customFormat="1" x14ac:dyDescent="0.25">
      <c r="A15" s="11" t="s">
        <v>150</v>
      </c>
      <c r="B15" s="76">
        <v>0</v>
      </c>
      <c r="C15" s="80">
        <v>0</v>
      </c>
      <c r="D15" s="80">
        <f>D16</f>
        <v>12559.03</v>
      </c>
      <c r="E15" s="80">
        <v>0</v>
      </c>
      <c r="F15" s="80">
        <v>0</v>
      </c>
    </row>
    <row r="16" spans="1:6" x14ac:dyDescent="0.25">
      <c r="A16" s="14" t="s">
        <v>150</v>
      </c>
      <c r="B16" s="62">
        <v>0</v>
      </c>
      <c r="C16" s="63">
        <v>0</v>
      </c>
      <c r="D16" s="63">
        <v>12559.03</v>
      </c>
      <c r="E16" s="63">
        <v>0</v>
      </c>
      <c r="F16" s="63">
        <v>0</v>
      </c>
    </row>
    <row r="17" spans="1:6" s="82" customFormat="1" x14ac:dyDescent="0.25">
      <c r="A17" s="8" t="s">
        <v>46</v>
      </c>
      <c r="B17" s="76">
        <f>B18</f>
        <v>0</v>
      </c>
      <c r="C17" s="80">
        <f>C18</f>
        <v>0</v>
      </c>
      <c r="D17" s="80">
        <f>D18</f>
        <v>0</v>
      </c>
      <c r="E17" s="80">
        <f>E18</f>
        <v>0</v>
      </c>
      <c r="F17" s="80">
        <f>F18</f>
        <v>0</v>
      </c>
    </row>
    <row r="18" spans="1:6" ht="25.5" x14ac:dyDescent="0.25">
      <c r="A18" s="15" t="s">
        <v>47</v>
      </c>
      <c r="B18" s="62">
        <v>0</v>
      </c>
      <c r="C18" s="63">
        <v>0</v>
      </c>
      <c r="D18" s="63">
        <v>0</v>
      </c>
      <c r="E18" s="63">
        <v>0</v>
      </c>
      <c r="F18" s="63">
        <v>0</v>
      </c>
    </row>
    <row r="19" spans="1:6" s="82" customFormat="1" x14ac:dyDescent="0.25">
      <c r="A19" s="34" t="s">
        <v>44</v>
      </c>
      <c r="B19" s="76">
        <f>B20</f>
        <v>29312.37</v>
      </c>
      <c r="C19" s="80">
        <f>C20</f>
        <v>34300</v>
      </c>
      <c r="D19" s="80">
        <f t="shared" ref="D19:F19" si="2">D20</f>
        <v>25036.97</v>
      </c>
      <c r="E19" s="80">
        <f t="shared" si="2"/>
        <v>34600</v>
      </c>
      <c r="F19" s="80">
        <f t="shared" si="2"/>
        <v>34500</v>
      </c>
    </row>
    <row r="20" spans="1:6" x14ac:dyDescent="0.25">
      <c r="A20" s="10" t="s">
        <v>45</v>
      </c>
      <c r="B20" s="62">
        <v>29312.37</v>
      </c>
      <c r="C20" s="63">
        <v>34300</v>
      </c>
      <c r="D20" s="63">
        <v>25036.97</v>
      </c>
      <c r="E20" s="63">
        <v>34600</v>
      </c>
      <c r="F20" s="64">
        <v>34500</v>
      </c>
    </row>
    <row r="21" spans="1:6" x14ac:dyDescent="0.25">
      <c r="A21" s="34" t="s">
        <v>114</v>
      </c>
      <c r="B21" s="76">
        <f>B22</f>
        <v>0</v>
      </c>
      <c r="C21" s="80">
        <f>C22</f>
        <v>1500</v>
      </c>
      <c r="D21" s="80">
        <f t="shared" ref="D21:F21" si="3">D22</f>
        <v>0</v>
      </c>
      <c r="E21" s="80">
        <f t="shared" si="3"/>
        <v>1500</v>
      </c>
      <c r="F21" s="80">
        <f t="shared" si="3"/>
        <v>1500</v>
      </c>
    </row>
    <row r="22" spans="1:6" x14ac:dyDescent="0.25">
      <c r="A22" s="68" t="s">
        <v>115</v>
      </c>
      <c r="B22" s="62">
        <v>0</v>
      </c>
      <c r="C22" s="63">
        <v>1500</v>
      </c>
      <c r="D22" s="63">
        <v>0</v>
      </c>
      <c r="E22" s="63">
        <v>1500</v>
      </c>
      <c r="F22" s="64">
        <v>1500</v>
      </c>
    </row>
    <row r="25" spans="1:6" ht="15.75" customHeight="1" x14ac:dyDescent="0.25">
      <c r="A25" s="131" t="s">
        <v>42</v>
      </c>
      <c r="B25" s="131"/>
      <c r="C25" s="131"/>
      <c r="D25" s="131"/>
      <c r="E25" s="131"/>
      <c r="F25" s="131"/>
    </row>
    <row r="26" spans="1:6" ht="18" x14ac:dyDescent="0.25">
      <c r="A26" s="21"/>
      <c r="B26" s="21"/>
      <c r="C26" s="21"/>
      <c r="D26" s="21"/>
      <c r="E26" s="5"/>
      <c r="F26" s="5"/>
    </row>
    <row r="27" spans="1:6" ht="25.5" x14ac:dyDescent="0.25">
      <c r="A27" s="17" t="s">
        <v>43</v>
      </c>
      <c r="B27" s="16" t="s">
        <v>67</v>
      </c>
      <c r="C27" s="16" t="s">
        <v>117</v>
      </c>
      <c r="D27" s="16" t="s">
        <v>118</v>
      </c>
      <c r="E27" s="16" t="s">
        <v>74</v>
      </c>
      <c r="F27" s="16" t="s">
        <v>75</v>
      </c>
    </row>
    <row r="28" spans="1:6" x14ac:dyDescent="0.25">
      <c r="A28" s="34" t="s">
        <v>1</v>
      </c>
      <c r="B28" s="99">
        <f>B29+B32+B36+B38+B40</f>
        <v>90555.49</v>
      </c>
      <c r="C28" s="100">
        <f>C29+C32+C36+C38+C40</f>
        <v>124800</v>
      </c>
      <c r="D28" s="100">
        <f>D29+D32+D34+D36+D38+D40</f>
        <v>140000</v>
      </c>
      <c r="E28" s="100">
        <f t="shared" ref="E28:F28" si="4">E29+E32+E36+E38+E40</f>
        <v>140000</v>
      </c>
      <c r="F28" s="100">
        <f t="shared" si="4"/>
        <v>140000</v>
      </c>
    </row>
    <row r="29" spans="1:6" s="82" customFormat="1" ht="15.75" customHeight="1" x14ac:dyDescent="0.25">
      <c r="A29" s="22" t="s">
        <v>48</v>
      </c>
      <c r="B29" s="76">
        <f>B30</f>
        <v>59203.87</v>
      </c>
      <c r="C29" s="80">
        <f>C30</f>
        <v>83600</v>
      </c>
      <c r="D29" s="80">
        <f t="shared" ref="D29:F29" si="5">D30</f>
        <v>96804</v>
      </c>
      <c r="E29" s="80">
        <f t="shared" si="5"/>
        <v>97400</v>
      </c>
      <c r="F29" s="80">
        <f t="shared" si="5"/>
        <v>97600</v>
      </c>
    </row>
    <row r="30" spans="1:6" x14ac:dyDescent="0.25">
      <c r="A30" s="10" t="s">
        <v>49</v>
      </c>
      <c r="B30" s="62">
        <v>59203.87</v>
      </c>
      <c r="C30" s="63">
        <v>83600</v>
      </c>
      <c r="D30" s="63">
        <v>96804</v>
      </c>
      <c r="E30" s="63">
        <v>97400</v>
      </c>
      <c r="F30" s="63">
        <v>97600</v>
      </c>
    </row>
    <row r="31" spans="1:6" x14ac:dyDescent="0.25">
      <c r="A31" s="9" t="s">
        <v>28</v>
      </c>
      <c r="B31" s="62"/>
      <c r="C31" s="63"/>
      <c r="D31" s="63"/>
      <c r="E31" s="63"/>
      <c r="F31" s="63"/>
    </row>
    <row r="32" spans="1:6" s="82" customFormat="1" x14ac:dyDescent="0.25">
      <c r="A32" s="22" t="s">
        <v>50</v>
      </c>
      <c r="B32" s="76">
        <f>B33</f>
        <v>2039.25</v>
      </c>
      <c r="C32" s="80">
        <f>C33</f>
        <v>5400</v>
      </c>
      <c r="D32" s="80">
        <f t="shared" ref="D32:F32" si="6">D33</f>
        <v>5600</v>
      </c>
      <c r="E32" s="80">
        <f t="shared" si="6"/>
        <v>6500</v>
      </c>
      <c r="F32" s="80">
        <f t="shared" si="6"/>
        <v>6400</v>
      </c>
    </row>
    <row r="33" spans="1:6" x14ac:dyDescent="0.25">
      <c r="A33" s="74" t="s">
        <v>85</v>
      </c>
      <c r="B33" s="62">
        <v>2039.25</v>
      </c>
      <c r="C33" s="63">
        <v>5400</v>
      </c>
      <c r="D33" s="63">
        <v>5600</v>
      </c>
      <c r="E33" s="63">
        <v>6500</v>
      </c>
      <c r="F33" s="63">
        <v>6400</v>
      </c>
    </row>
    <row r="34" spans="1:6" s="82" customFormat="1" x14ac:dyDescent="0.25">
      <c r="A34" s="123" t="s">
        <v>150</v>
      </c>
      <c r="B34" s="76">
        <v>0</v>
      </c>
      <c r="C34" s="80">
        <v>0</v>
      </c>
      <c r="D34" s="80">
        <f>D35</f>
        <v>12559.03</v>
      </c>
      <c r="E34" s="80">
        <f t="shared" ref="E34:F34" si="7">E35</f>
        <v>0</v>
      </c>
      <c r="F34" s="80">
        <f t="shared" si="7"/>
        <v>0</v>
      </c>
    </row>
    <row r="35" spans="1:6" x14ac:dyDescent="0.25">
      <c r="A35" s="74" t="s">
        <v>150</v>
      </c>
      <c r="B35" s="62">
        <v>0</v>
      </c>
      <c r="C35" s="63">
        <v>0</v>
      </c>
      <c r="D35" s="63">
        <v>12559.03</v>
      </c>
      <c r="E35" s="63">
        <v>0</v>
      </c>
      <c r="F35" s="63">
        <v>0</v>
      </c>
    </row>
    <row r="36" spans="1:6" s="82" customFormat="1" x14ac:dyDescent="0.25">
      <c r="A36" s="22" t="s">
        <v>86</v>
      </c>
      <c r="B36" s="76">
        <f>B37</f>
        <v>0</v>
      </c>
      <c r="C36" s="80">
        <f>C37</f>
        <v>0</v>
      </c>
      <c r="D36" s="80">
        <f t="shared" ref="D36:F36" si="8">D37</f>
        <v>0</v>
      </c>
      <c r="E36" s="80">
        <f t="shared" si="8"/>
        <v>0</v>
      </c>
      <c r="F36" s="80">
        <f t="shared" si="8"/>
        <v>0</v>
      </c>
    </row>
    <row r="37" spans="1:6" x14ac:dyDescent="0.25">
      <c r="A37" s="74" t="s">
        <v>87</v>
      </c>
      <c r="B37" s="62">
        <v>0</v>
      </c>
      <c r="C37" s="63">
        <v>0</v>
      </c>
      <c r="D37" s="63">
        <v>0</v>
      </c>
      <c r="E37" s="63">
        <v>0</v>
      </c>
      <c r="F37" s="63">
        <v>0</v>
      </c>
    </row>
    <row r="38" spans="1:6" s="82" customFormat="1" x14ac:dyDescent="0.25">
      <c r="A38" s="11" t="s">
        <v>44</v>
      </c>
      <c r="B38" s="76">
        <f>B39</f>
        <v>29312.37</v>
      </c>
      <c r="C38" s="80">
        <f>C39</f>
        <v>34300</v>
      </c>
      <c r="D38" s="80">
        <f t="shared" ref="D38:F38" si="9">D39</f>
        <v>25036.97</v>
      </c>
      <c r="E38" s="80">
        <f t="shared" si="9"/>
        <v>34600</v>
      </c>
      <c r="F38" s="80">
        <f t="shared" si="9"/>
        <v>34500</v>
      </c>
    </row>
    <row r="39" spans="1:6" x14ac:dyDescent="0.25">
      <c r="A39" s="68" t="s">
        <v>45</v>
      </c>
      <c r="B39" s="62">
        <v>29312.37</v>
      </c>
      <c r="C39" s="63">
        <v>34300</v>
      </c>
      <c r="D39" s="63">
        <v>25036.97</v>
      </c>
      <c r="E39" s="63">
        <v>34600</v>
      </c>
      <c r="F39" s="64">
        <v>34500</v>
      </c>
    </row>
    <row r="40" spans="1:6" s="82" customFormat="1" x14ac:dyDescent="0.25">
      <c r="A40" s="11" t="s">
        <v>114</v>
      </c>
      <c r="B40" s="76">
        <f>B41</f>
        <v>0</v>
      </c>
      <c r="C40" s="80">
        <f>C41</f>
        <v>1500</v>
      </c>
      <c r="D40" s="80">
        <f t="shared" ref="D40:F40" si="10">D41</f>
        <v>0</v>
      </c>
      <c r="E40" s="80">
        <f t="shared" si="10"/>
        <v>1500</v>
      </c>
      <c r="F40" s="80">
        <f t="shared" si="10"/>
        <v>1500</v>
      </c>
    </row>
    <row r="41" spans="1:6" x14ac:dyDescent="0.25">
      <c r="A41" s="68" t="s">
        <v>116</v>
      </c>
      <c r="B41" s="62">
        <v>0</v>
      </c>
      <c r="C41" s="63">
        <v>1500</v>
      </c>
      <c r="D41" s="63">
        <v>0</v>
      </c>
      <c r="E41" s="63">
        <v>1500</v>
      </c>
      <c r="F41" s="64">
        <v>1500</v>
      </c>
    </row>
  </sheetData>
  <mergeCells count="5">
    <mergeCell ref="A1:F1"/>
    <mergeCell ref="A3:F3"/>
    <mergeCell ref="A5:F5"/>
    <mergeCell ref="A7:F7"/>
    <mergeCell ref="A25:F25"/>
  </mergeCells>
  <pageMargins left="0.7" right="0.7" top="0.75" bottom="0.75" header="0.3" footer="0.3"/>
  <pageSetup paperSize="9" scale="7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3"/>
  <sheetViews>
    <sheetView workbookViewId="0">
      <selection activeCell="A3" sqref="A3:F3"/>
    </sheetView>
  </sheetViews>
  <sheetFormatPr defaultRowHeight="15" x14ac:dyDescent="0.25"/>
  <cols>
    <col min="1" max="1" width="37.7109375" customWidth="1"/>
    <col min="2" max="6" width="25.28515625" customWidth="1"/>
  </cols>
  <sheetData>
    <row r="1" spans="1:6" ht="52.5" customHeight="1" x14ac:dyDescent="0.25">
      <c r="A1" s="131" t="s">
        <v>79</v>
      </c>
      <c r="B1" s="131"/>
      <c r="C1" s="131"/>
      <c r="D1" s="131"/>
      <c r="E1" s="131"/>
      <c r="F1" s="131"/>
    </row>
    <row r="2" spans="1:6" ht="18" customHeight="1" x14ac:dyDescent="0.25">
      <c r="A2" s="4"/>
      <c r="B2" s="4"/>
      <c r="C2" s="21" t="s">
        <v>143</v>
      </c>
      <c r="D2" s="4"/>
      <c r="E2" s="4"/>
      <c r="F2" s="4"/>
    </row>
    <row r="3" spans="1:6" ht="15.75" x14ac:dyDescent="0.25">
      <c r="A3" s="131" t="s">
        <v>18</v>
      </c>
      <c r="B3" s="131"/>
      <c r="C3" s="131"/>
      <c r="D3" s="131"/>
      <c r="E3" s="132"/>
      <c r="F3" s="132"/>
    </row>
    <row r="4" spans="1:6" ht="18" x14ac:dyDescent="0.25">
      <c r="A4" s="4"/>
      <c r="B4" s="4"/>
      <c r="C4" s="4"/>
      <c r="D4" s="4"/>
      <c r="E4" s="5"/>
      <c r="F4" s="5"/>
    </row>
    <row r="5" spans="1:6" ht="18" customHeight="1" x14ac:dyDescent="0.25">
      <c r="A5" s="131" t="s">
        <v>4</v>
      </c>
      <c r="B5" s="133"/>
      <c r="C5" s="133"/>
      <c r="D5" s="133"/>
      <c r="E5" s="133"/>
      <c r="F5" s="133"/>
    </row>
    <row r="6" spans="1:6" ht="18" x14ac:dyDescent="0.25">
      <c r="A6" s="4"/>
      <c r="B6" s="4"/>
      <c r="C6" s="4"/>
      <c r="D6" s="4"/>
      <c r="E6" s="5"/>
      <c r="F6" s="5"/>
    </row>
    <row r="7" spans="1:6" ht="15.75" x14ac:dyDescent="0.25">
      <c r="A7" s="131" t="s">
        <v>13</v>
      </c>
      <c r="B7" s="150"/>
      <c r="C7" s="150"/>
      <c r="D7" s="150"/>
      <c r="E7" s="150"/>
      <c r="F7" s="150"/>
    </row>
    <row r="8" spans="1:6" ht="18" x14ac:dyDescent="0.25">
      <c r="A8" s="4"/>
      <c r="B8" s="4"/>
      <c r="C8" s="4"/>
      <c r="D8" s="4"/>
      <c r="E8" s="5"/>
      <c r="F8" s="29"/>
    </row>
    <row r="9" spans="1:6" ht="25.5" x14ac:dyDescent="0.25">
      <c r="A9" s="17" t="s">
        <v>43</v>
      </c>
      <c r="B9" s="16" t="s">
        <v>67</v>
      </c>
      <c r="C9" s="16" t="s">
        <v>117</v>
      </c>
      <c r="D9" s="16" t="s">
        <v>118</v>
      </c>
      <c r="E9" s="16" t="s">
        <v>74</v>
      </c>
      <c r="F9" s="16" t="s">
        <v>75</v>
      </c>
    </row>
    <row r="10" spans="1:6" ht="15.75" customHeight="1" x14ac:dyDescent="0.25">
      <c r="A10" s="8" t="s">
        <v>14</v>
      </c>
      <c r="B10" s="76">
        <f>B11</f>
        <v>90555.49</v>
      </c>
      <c r="C10" s="63">
        <f>C11</f>
        <v>124800</v>
      </c>
      <c r="D10" s="63">
        <f t="shared" ref="D10:F10" si="0">D11</f>
        <v>140000</v>
      </c>
      <c r="E10" s="63">
        <f t="shared" si="0"/>
        <v>140000</v>
      </c>
      <c r="F10" s="63">
        <f t="shared" si="0"/>
        <v>140000</v>
      </c>
    </row>
    <row r="11" spans="1:6" s="82" customFormat="1" ht="15.75" customHeight="1" x14ac:dyDescent="0.25">
      <c r="A11" s="8" t="s">
        <v>89</v>
      </c>
      <c r="B11" s="76">
        <f>B12</f>
        <v>90555.49</v>
      </c>
      <c r="C11" s="80">
        <f>C12</f>
        <v>124800</v>
      </c>
      <c r="D11" s="80">
        <f t="shared" ref="D11:F11" si="1">D12</f>
        <v>140000</v>
      </c>
      <c r="E11" s="80">
        <f t="shared" si="1"/>
        <v>140000</v>
      </c>
      <c r="F11" s="80">
        <f t="shared" si="1"/>
        <v>140000</v>
      </c>
    </row>
    <row r="12" spans="1:6" x14ac:dyDescent="0.25">
      <c r="A12" s="77" t="s">
        <v>90</v>
      </c>
      <c r="B12" s="62">
        <v>90555.49</v>
      </c>
      <c r="C12" s="63">
        <v>124800</v>
      </c>
      <c r="D12" s="63">
        <v>140000</v>
      </c>
      <c r="E12" s="63">
        <v>140000</v>
      </c>
      <c r="F12" s="63">
        <v>140000</v>
      </c>
    </row>
    <row r="13" spans="1:6" x14ac:dyDescent="0.25">
      <c r="A13" s="14"/>
      <c r="B13" s="62"/>
      <c r="C13" s="63"/>
      <c r="D13" s="63"/>
      <c r="E13" s="63"/>
      <c r="F13" s="63"/>
    </row>
  </sheetData>
  <mergeCells count="4">
    <mergeCell ref="A1:F1"/>
    <mergeCell ref="A3:F3"/>
    <mergeCell ref="A5:F5"/>
    <mergeCell ref="A7:F7"/>
  </mergeCells>
  <pageMargins left="0.7" right="0.7" top="0.75" bottom="0.75" header="0.3" footer="0.3"/>
  <pageSetup paperSize="9" scale="7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5"/>
  <sheetViews>
    <sheetView workbookViewId="0">
      <selection activeCell="A2" sqref="A2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8" width="25.28515625" customWidth="1"/>
  </cols>
  <sheetData>
    <row r="1" spans="1:8" ht="51.75" customHeight="1" x14ac:dyDescent="0.25">
      <c r="A1" s="131" t="s">
        <v>149</v>
      </c>
      <c r="B1" s="131"/>
      <c r="C1" s="131"/>
      <c r="D1" s="131"/>
      <c r="E1" s="131"/>
      <c r="F1" s="131"/>
      <c r="G1" s="131"/>
      <c r="H1" s="131"/>
    </row>
    <row r="2" spans="1:8" ht="18" customHeight="1" x14ac:dyDescent="0.25">
      <c r="A2" s="4"/>
      <c r="B2" s="4"/>
      <c r="C2" s="4"/>
      <c r="D2" s="4"/>
      <c r="E2" s="4"/>
      <c r="F2" s="4"/>
      <c r="G2" s="4"/>
      <c r="H2" s="4"/>
    </row>
    <row r="3" spans="1:8" ht="15.75" customHeight="1" x14ac:dyDescent="0.25">
      <c r="A3" s="131" t="s">
        <v>18</v>
      </c>
      <c r="B3" s="131"/>
      <c r="C3" s="131"/>
      <c r="D3" s="131"/>
      <c r="E3" s="131"/>
      <c r="F3" s="131"/>
      <c r="G3" s="131"/>
      <c r="H3" s="131"/>
    </row>
    <row r="4" spans="1:8" ht="18" x14ac:dyDescent="0.25">
      <c r="A4" s="4"/>
      <c r="B4" s="4"/>
      <c r="C4" s="4"/>
      <c r="D4" s="4"/>
      <c r="E4" s="4"/>
      <c r="F4" s="4"/>
      <c r="G4" s="5"/>
      <c r="H4" s="5"/>
    </row>
    <row r="5" spans="1:8" ht="18" customHeight="1" x14ac:dyDescent="0.25">
      <c r="A5" s="131" t="s">
        <v>52</v>
      </c>
      <c r="B5" s="131"/>
      <c r="C5" s="131"/>
      <c r="D5" s="131"/>
      <c r="E5" s="131"/>
      <c r="F5" s="131"/>
      <c r="G5" s="131"/>
      <c r="H5" s="131"/>
    </row>
    <row r="6" spans="1:8" ht="18" x14ac:dyDescent="0.25">
      <c r="A6" s="4"/>
      <c r="B6" s="4"/>
      <c r="C6" s="4"/>
      <c r="D6" s="4"/>
      <c r="E6" s="4"/>
      <c r="F6" s="4"/>
      <c r="G6" s="5"/>
      <c r="H6" s="29"/>
    </row>
    <row r="7" spans="1:8" ht="25.5" x14ac:dyDescent="0.25">
      <c r="A7" s="17" t="s">
        <v>5</v>
      </c>
      <c r="B7" s="16" t="s">
        <v>6</v>
      </c>
      <c r="C7" s="16" t="s">
        <v>30</v>
      </c>
      <c r="D7" s="16" t="s">
        <v>67</v>
      </c>
      <c r="E7" s="16" t="s">
        <v>117</v>
      </c>
      <c r="F7" s="16" t="s">
        <v>118</v>
      </c>
      <c r="G7" s="16" t="s">
        <v>74</v>
      </c>
      <c r="H7" s="16" t="s">
        <v>75</v>
      </c>
    </row>
    <row r="8" spans="1:8" s="86" customFormat="1" x14ac:dyDescent="0.25">
      <c r="A8" s="32"/>
      <c r="B8" s="33"/>
      <c r="C8" s="33" t="s">
        <v>54</v>
      </c>
      <c r="D8" s="99">
        <f>D9</f>
        <v>0</v>
      </c>
      <c r="E8" s="100">
        <f>E9</f>
        <v>0</v>
      </c>
      <c r="F8" s="100">
        <f t="shared" ref="F8:H9" si="0">F9</f>
        <v>0</v>
      </c>
      <c r="G8" s="100">
        <f t="shared" si="0"/>
        <v>0</v>
      </c>
      <c r="H8" s="100">
        <f t="shared" si="0"/>
        <v>0</v>
      </c>
    </row>
    <row r="9" spans="1:8" ht="25.5" x14ac:dyDescent="0.25">
      <c r="A9" s="8">
        <v>8</v>
      </c>
      <c r="B9" s="8"/>
      <c r="C9" s="8" t="s">
        <v>15</v>
      </c>
      <c r="D9" s="62">
        <f>D10</f>
        <v>0</v>
      </c>
      <c r="E9" s="63">
        <f>E10</f>
        <v>0</v>
      </c>
      <c r="F9" s="63">
        <f t="shared" si="0"/>
        <v>0</v>
      </c>
      <c r="G9" s="63">
        <f t="shared" si="0"/>
        <v>0</v>
      </c>
      <c r="H9" s="63">
        <f t="shared" si="0"/>
        <v>0</v>
      </c>
    </row>
    <row r="10" spans="1:8" x14ac:dyDescent="0.25">
      <c r="A10" s="8"/>
      <c r="B10" s="13">
        <v>84</v>
      </c>
      <c r="C10" s="13" t="s">
        <v>22</v>
      </c>
      <c r="D10" s="62">
        <v>0</v>
      </c>
      <c r="E10" s="63">
        <v>0</v>
      </c>
      <c r="F10" s="63">
        <v>0</v>
      </c>
      <c r="G10" s="63">
        <v>0</v>
      </c>
      <c r="H10" s="63">
        <v>0</v>
      </c>
    </row>
    <row r="11" spans="1:8" x14ac:dyDescent="0.25">
      <c r="A11" s="8"/>
      <c r="B11" s="13"/>
      <c r="C11" s="35"/>
      <c r="D11" s="62"/>
      <c r="E11" s="63"/>
      <c r="F11" s="63"/>
      <c r="G11" s="63"/>
      <c r="H11" s="63"/>
    </row>
    <row r="12" spans="1:8" s="85" customFormat="1" x14ac:dyDescent="0.25">
      <c r="A12" s="84"/>
      <c r="B12" s="84"/>
      <c r="C12" s="33" t="s">
        <v>57</v>
      </c>
      <c r="D12" s="76">
        <f>D13</f>
        <v>0</v>
      </c>
      <c r="E12" s="80">
        <f>E13</f>
        <v>0</v>
      </c>
      <c r="F12" s="80">
        <f t="shared" ref="F12:H13" si="1">F13</f>
        <v>0</v>
      </c>
      <c r="G12" s="80">
        <f t="shared" si="1"/>
        <v>0</v>
      </c>
      <c r="H12" s="80">
        <f t="shared" si="1"/>
        <v>0</v>
      </c>
    </row>
    <row r="13" spans="1:8" ht="25.5" x14ac:dyDescent="0.25">
      <c r="A13" s="11">
        <v>5</v>
      </c>
      <c r="B13" s="12"/>
      <c r="C13" s="22" t="s">
        <v>16</v>
      </c>
      <c r="D13" s="62">
        <f>D14</f>
        <v>0</v>
      </c>
      <c r="E13" s="63">
        <f>E14</f>
        <v>0</v>
      </c>
      <c r="F13" s="63">
        <f t="shared" si="1"/>
        <v>0</v>
      </c>
      <c r="G13" s="63">
        <f t="shared" si="1"/>
        <v>0</v>
      </c>
      <c r="H13" s="63">
        <f t="shared" si="1"/>
        <v>0</v>
      </c>
    </row>
    <row r="14" spans="1:8" ht="25.5" x14ac:dyDescent="0.25">
      <c r="A14" s="13"/>
      <c r="B14" s="13">
        <v>54</v>
      </c>
      <c r="C14" s="23" t="s">
        <v>23</v>
      </c>
      <c r="D14" s="62">
        <v>0</v>
      </c>
      <c r="E14" s="63">
        <v>0</v>
      </c>
      <c r="F14" s="63">
        <v>0</v>
      </c>
      <c r="G14" s="63">
        <v>0</v>
      </c>
      <c r="H14" s="64">
        <v>0</v>
      </c>
    </row>
    <row r="15" spans="1:8" x14ac:dyDescent="0.25">
      <c r="D15" s="65"/>
      <c r="E15" s="65"/>
      <c r="F15" s="65"/>
      <c r="G15" s="65"/>
      <c r="H15" s="65"/>
    </row>
  </sheetData>
  <mergeCells count="3">
    <mergeCell ref="A1:H1"/>
    <mergeCell ref="A3:H3"/>
    <mergeCell ref="A5:H5"/>
  </mergeCells>
  <pageMargins left="0.7" right="0.7" top="0.75" bottom="0.75" header="0.3" footer="0.3"/>
  <pageSetup paperSize="9" scale="7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6"/>
  <sheetViews>
    <sheetView workbookViewId="0">
      <selection activeCell="A2" sqref="A2"/>
    </sheetView>
  </sheetViews>
  <sheetFormatPr defaultRowHeight="15" x14ac:dyDescent="0.25"/>
  <cols>
    <col min="1" max="6" width="25.28515625" customWidth="1"/>
  </cols>
  <sheetData>
    <row r="1" spans="1:6" ht="57.75" customHeight="1" x14ac:dyDescent="0.25">
      <c r="A1" s="131" t="s">
        <v>148</v>
      </c>
      <c r="B1" s="131"/>
      <c r="C1" s="131"/>
      <c r="D1" s="131"/>
      <c r="E1" s="131"/>
      <c r="F1" s="131"/>
    </row>
    <row r="2" spans="1:6" ht="18" customHeight="1" x14ac:dyDescent="0.25">
      <c r="A2" s="21"/>
      <c r="B2" s="21"/>
      <c r="C2" s="21"/>
      <c r="D2" s="21"/>
      <c r="E2" s="21"/>
      <c r="F2" s="21"/>
    </row>
    <row r="3" spans="1:6" ht="15.75" customHeight="1" x14ac:dyDescent="0.25">
      <c r="A3" s="131" t="s">
        <v>18</v>
      </c>
      <c r="B3" s="131"/>
      <c r="C3" s="131"/>
      <c r="D3" s="131"/>
      <c r="E3" s="131"/>
      <c r="F3" s="131"/>
    </row>
    <row r="4" spans="1:6" ht="18" x14ac:dyDescent="0.25">
      <c r="A4" s="21"/>
      <c r="B4" s="21"/>
      <c r="C4" s="21"/>
      <c r="D4" s="21"/>
      <c r="E4" s="5"/>
      <c r="F4" s="5"/>
    </row>
    <row r="5" spans="1:6" ht="18" customHeight="1" x14ac:dyDescent="0.25">
      <c r="A5" s="131" t="s">
        <v>53</v>
      </c>
      <c r="B5" s="131"/>
      <c r="C5" s="131"/>
      <c r="D5" s="131"/>
      <c r="E5" s="131"/>
      <c r="F5" s="131"/>
    </row>
    <row r="6" spans="1:6" ht="18" x14ac:dyDescent="0.25">
      <c r="A6" s="21"/>
      <c r="B6" s="21"/>
      <c r="C6" s="21"/>
      <c r="D6" s="21"/>
      <c r="E6" s="5"/>
      <c r="F6" s="29"/>
    </row>
    <row r="7" spans="1:6" ht="25.5" x14ac:dyDescent="0.25">
      <c r="A7" s="16" t="s">
        <v>43</v>
      </c>
      <c r="B7" s="16" t="s">
        <v>67</v>
      </c>
      <c r="C7" s="16" t="s">
        <v>117</v>
      </c>
      <c r="D7" s="16" t="s">
        <v>118</v>
      </c>
      <c r="E7" s="16" t="s">
        <v>74</v>
      </c>
      <c r="F7" s="16" t="s">
        <v>75</v>
      </c>
    </row>
    <row r="8" spans="1:6" s="82" customFormat="1" x14ac:dyDescent="0.25">
      <c r="A8" s="8" t="s">
        <v>91</v>
      </c>
      <c r="B8" s="76">
        <f>B9</f>
        <v>0</v>
      </c>
      <c r="C8" s="80">
        <f>C9</f>
        <v>0</v>
      </c>
      <c r="D8" s="80">
        <f t="shared" ref="D8:F9" si="0">D9</f>
        <v>0</v>
      </c>
      <c r="E8" s="80">
        <f t="shared" si="0"/>
        <v>0</v>
      </c>
      <c r="F8" s="80">
        <f t="shared" si="0"/>
        <v>0</v>
      </c>
    </row>
    <row r="9" spans="1:6" s="82" customFormat="1" ht="25.5" x14ac:dyDescent="0.25">
      <c r="A9" s="8" t="s">
        <v>55</v>
      </c>
      <c r="B9" s="76">
        <f>B10</f>
        <v>0</v>
      </c>
      <c r="C9" s="80">
        <f>C10</f>
        <v>0</v>
      </c>
      <c r="D9" s="80">
        <f t="shared" si="0"/>
        <v>0</v>
      </c>
      <c r="E9" s="80">
        <f t="shared" si="0"/>
        <v>0</v>
      </c>
      <c r="F9" s="80">
        <f t="shared" si="0"/>
        <v>0</v>
      </c>
    </row>
    <row r="10" spans="1:6" ht="25.5" x14ac:dyDescent="0.25">
      <c r="A10" s="15" t="s">
        <v>56</v>
      </c>
      <c r="B10" s="62">
        <v>0</v>
      </c>
      <c r="C10" s="63">
        <v>0</v>
      </c>
      <c r="D10" s="63">
        <v>0</v>
      </c>
      <c r="E10" s="63">
        <v>0</v>
      </c>
      <c r="F10" s="63">
        <v>0</v>
      </c>
    </row>
    <row r="11" spans="1:6" x14ac:dyDescent="0.25">
      <c r="A11" s="15"/>
      <c r="B11" s="62"/>
      <c r="C11" s="63"/>
      <c r="D11" s="63"/>
      <c r="E11" s="63"/>
      <c r="F11" s="63"/>
    </row>
    <row r="12" spans="1:6" s="82" customFormat="1" x14ac:dyDescent="0.25">
      <c r="A12" s="8" t="s">
        <v>92</v>
      </c>
      <c r="B12" s="76">
        <f>B13+B15</f>
        <v>0</v>
      </c>
      <c r="C12" s="80">
        <f>C14+C16</f>
        <v>0</v>
      </c>
      <c r="D12" s="80">
        <f t="shared" ref="D12:F12" si="1">D14+D16</f>
        <v>0</v>
      </c>
      <c r="E12" s="80">
        <f t="shared" si="1"/>
        <v>0</v>
      </c>
      <c r="F12" s="80">
        <f t="shared" si="1"/>
        <v>0</v>
      </c>
    </row>
    <row r="13" spans="1:6" s="82" customFormat="1" x14ac:dyDescent="0.25">
      <c r="A13" s="22" t="s">
        <v>48</v>
      </c>
      <c r="B13" s="76">
        <f>B14</f>
        <v>0</v>
      </c>
      <c r="C13" s="80">
        <f>C14</f>
        <v>0</v>
      </c>
      <c r="D13" s="80">
        <f t="shared" ref="D13:F13" si="2">D14</f>
        <v>0</v>
      </c>
      <c r="E13" s="80">
        <f t="shared" si="2"/>
        <v>0</v>
      </c>
      <c r="F13" s="80">
        <f t="shared" si="2"/>
        <v>0</v>
      </c>
    </row>
    <row r="14" spans="1:6" x14ac:dyDescent="0.25">
      <c r="A14" s="10" t="s">
        <v>49</v>
      </c>
      <c r="B14" s="62">
        <v>0</v>
      </c>
      <c r="C14" s="63">
        <v>0</v>
      </c>
      <c r="D14" s="63">
        <v>0</v>
      </c>
      <c r="E14" s="63">
        <v>0</v>
      </c>
      <c r="F14" s="64">
        <v>0</v>
      </c>
    </row>
    <row r="15" spans="1:6" s="83" customFormat="1" x14ac:dyDescent="0.25">
      <c r="A15" s="23" t="s">
        <v>50</v>
      </c>
      <c r="B15" s="62">
        <f>B16</f>
        <v>0</v>
      </c>
      <c r="C15" s="63">
        <f>C16</f>
        <v>0</v>
      </c>
      <c r="D15" s="63">
        <f t="shared" ref="D15:F15" si="3">D16</f>
        <v>0</v>
      </c>
      <c r="E15" s="63">
        <f t="shared" si="3"/>
        <v>0</v>
      </c>
      <c r="F15" s="63">
        <f t="shared" si="3"/>
        <v>0</v>
      </c>
    </row>
    <row r="16" spans="1:6" x14ac:dyDescent="0.25">
      <c r="A16" s="10" t="s">
        <v>51</v>
      </c>
      <c r="B16" s="62">
        <v>0</v>
      </c>
      <c r="C16" s="63">
        <v>0</v>
      </c>
      <c r="D16" s="63">
        <v>0</v>
      </c>
      <c r="E16" s="63">
        <v>0</v>
      </c>
      <c r="F16" s="64">
        <v>0</v>
      </c>
    </row>
  </sheetData>
  <mergeCells count="3">
    <mergeCell ref="A1:F1"/>
    <mergeCell ref="A3:F3"/>
    <mergeCell ref="A5:F5"/>
  </mergeCells>
  <pageMargins left="0.7" right="0.7" top="0.75" bottom="0.75" header="0.3" footer="0.3"/>
  <pageSetup paperSize="9" scale="8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2"/>
  <sheetViews>
    <sheetView workbookViewId="0">
      <selection activeCell="G43" sqref="G43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8.7109375" customWidth="1"/>
    <col min="4" max="4" width="30" customWidth="1"/>
    <col min="5" max="9" width="25.28515625" customWidth="1"/>
  </cols>
  <sheetData>
    <row r="1" spans="1:9" ht="49.5" customHeight="1" x14ac:dyDescent="0.25">
      <c r="A1" s="131" t="s">
        <v>142</v>
      </c>
      <c r="B1" s="131"/>
      <c r="C1" s="131"/>
      <c r="D1" s="131"/>
      <c r="E1" s="131"/>
      <c r="F1" s="131"/>
      <c r="G1" s="131"/>
      <c r="H1" s="131"/>
      <c r="I1" s="131"/>
    </row>
    <row r="2" spans="1:9" ht="18" x14ac:dyDescent="0.25">
      <c r="A2" s="4"/>
      <c r="B2" s="4"/>
      <c r="C2" s="4"/>
      <c r="D2" s="4"/>
      <c r="E2" s="4"/>
      <c r="F2" s="21" t="s">
        <v>143</v>
      </c>
      <c r="G2" s="4"/>
      <c r="H2" s="5"/>
      <c r="I2" s="5"/>
    </row>
    <row r="3" spans="1:9" ht="18" customHeight="1" x14ac:dyDescent="0.25">
      <c r="A3" s="131" t="s">
        <v>17</v>
      </c>
      <c r="B3" s="133"/>
      <c r="C3" s="133"/>
      <c r="D3" s="133"/>
      <c r="E3" s="133"/>
      <c r="F3" s="133"/>
      <c r="G3" s="133"/>
      <c r="H3" s="133"/>
      <c r="I3" s="133"/>
    </row>
    <row r="4" spans="1:9" ht="18" x14ac:dyDescent="0.25">
      <c r="A4" s="4"/>
      <c r="B4" s="4"/>
      <c r="C4" s="4"/>
      <c r="D4" s="4"/>
      <c r="E4" s="4"/>
      <c r="F4" s="4"/>
      <c r="G4" s="4"/>
      <c r="H4" s="5"/>
      <c r="I4" s="29"/>
    </row>
    <row r="5" spans="1:9" ht="25.5" x14ac:dyDescent="0.25">
      <c r="A5" s="160" t="s">
        <v>19</v>
      </c>
      <c r="B5" s="161"/>
      <c r="C5" s="162"/>
      <c r="D5" s="16" t="s">
        <v>20</v>
      </c>
      <c r="E5" s="16" t="s">
        <v>67</v>
      </c>
      <c r="F5" s="16" t="s">
        <v>117</v>
      </c>
      <c r="G5" s="16" t="s">
        <v>118</v>
      </c>
      <c r="H5" s="16" t="s">
        <v>74</v>
      </c>
      <c r="I5" s="16" t="s">
        <v>75</v>
      </c>
    </row>
    <row r="6" spans="1:9" x14ac:dyDescent="0.25">
      <c r="A6" s="157" t="s">
        <v>93</v>
      </c>
      <c r="B6" s="158"/>
      <c r="C6" s="159"/>
      <c r="D6" s="52" t="s">
        <v>95</v>
      </c>
      <c r="E6" s="76">
        <f t="shared" ref="E6:F8" si="0">E7</f>
        <v>90555.49000000002</v>
      </c>
      <c r="F6" s="80">
        <f t="shared" si="0"/>
        <v>124800</v>
      </c>
      <c r="G6" s="80">
        <f t="shared" ref="G6:I8" si="1">G7</f>
        <v>140000</v>
      </c>
      <c r="H6" s="80">
        <f t="shared" si="1"/>
        <v>140000</v>
      </c>
      <c r="I6" s="80">
        <f t="shared" si="1"/>
        <v>140000</v>
      </c>
    </row>
    <row r="7" spans="1:9" x14ac:dyDescent="0.25">
      <c r="A7" s="157" t="s">
        <v>94</v>
      </c>
      <c r="B7" s="158"/>
      <c r="C7" s="159"/>
      <c r="D7" s="52" t="s">
        <v>96</v>
      </c>
      <c r="E7" s="76">
        <f t="shared" si="0"/>
        <v>90555.49000000002</v>
      </c>
      <c r="F7" s="80">
        <f t="shared" si="0"/>
        <v>124800</v>
      </c>
      <c r="G7" s="80">
        <f t="shared" si="1"/>
        <v>140000</v>
      </c>
      <c r="H7" s="80">
        <f t="shared" si="1"/>
        <v>140000</v>
      </c>
      <c r="I7" s="80">
        <f t="shared" si="1"/>
        <v>140000</v>
      </c>
    </row>
    <row r="8" spans="1:9" x14ac:dyDescent="0.25">
      <c r="A8" s="157" t="s">
        <v>97</v>
      </c>
      <c r="B8" s="158"/>
      <c r="C8" s="159"/>
      <c r="D8" s="52" t="s">
        <v>98</v>
      </c>
      <c r="E8" s="76">
        <f t="shared" si="0"/>
        <v>90555.49000000002</v>
      </c>
      <c r="F8" s="80">
        <f t="shared" si="0"/>
        <v>124800</v>
      </c>
      <c r="G8" s="80">
        <f t="shared" si="1"/>
        <v>140000</v>
      </c>
      <c r="H8" s="80">
        <f t="shared" si="1"/>
        <v>140000</v>
      </c>
      <c r="I8" s="80">
        <f t="shared" si="1"/>
        <v>140000</v>
      </c>
    </row>
    <row r="9" spans="1:9" s="82" customFormat="1" x14ac:dyDescent="0.25">
      <c r="A9" s="157" t="s">
        <v>99</v>
      </c>
      <c r="B9" s="158"/>
      <c r="C9" s="159"/>
      <c r="D9" s="52"/>
      <c r="E9" s="76">
        <f>E12+E17+E20+E24+E29+E35+E49+E59</f>
        <v>90555.49000000002</v>
      </c>
      <c r="F9" s="76">
        <f>F12+F17+F20+F24+F29+F35+F49+F59</f>
        <v>124800</v>
      </c>
      <c r="G9" s="76">
        <f>G12+G17+G20+G24+G29+G35+G41+G49+G59</f>
        <v>140000</v>
      </c>
      <c r="H9" s="76">
        <f t="shared" ref="H9:I9" si="2">H12+H17+H20+H24+H29+H35+H41+H49+H59</f>
        <v>140000</v>
      </c>
      <c r="I9" s="76">
        <f t="shared" si="2"/>
        <v>140000</v>
      </c>
    </row>
    <row r="10" spans="1:9" s="82" customFormat="1" x14ac:dyDescent="0.25">
      <c r="A10" s="157" t="s">
        <v>140</v>
      </c>
      <c r="B10" s="158"/>
      <c r="C10" s="159"/>
      <c r="D10" s="52" t="s">
        <v>100</v>
      </c>
      <c r="E10" s="76">
        <f>E11+E16+E23+E28+E34+E48+E59</f>
        <v>90555.49000000002</v>
      </c>
      <c r="F10" s="80"/>
      <c r="G10" s="80"/>
      <c r="H10" s="80"/>
      <c r="I10" s="80"/>
    </row>
    <row r="11" spans="1:9" s="82" customFormat="1" x14ac:dyDescent="0.25">
      <c r="A11" s="154" t="s">
        <v>101</v>
      </c>
      <c r="B11" s="155"/>
      <c r="C11" s="156"/>
      <c r="D11" s="79" t="s">
        <v>102</v>
      </c>
      <c r="E11" s="76">
        <f>E12</f>
        <v>55222.150000000009</v>
      </c>
      <c r="F11" s="76">
        <f t="shared" ref="F11:I11" si="3">F12</f>
        <v>74300</v>
      </c>
      <c r="G11" s="76">
        <f t="shared" si="3"/>
        <v>88400</v>
      </c>
      <c r="H11" s="76">
        <f t="shared" si="3"/>
        <v>87400</v>
      </c>
      <c r="I11" s="76">
        <f t="shared" si="3"/>
        <v>87600</v>
      </c>
    </row>
    <row r="12" spans="1:9" s="82" customFormat="1" x14ac:dyDescent="0.25">
      <c r="A12" s="157">
        <v>3</v>
      </c>
      <c r="B12" s="158"/>
      <c r="C12" s="159"/>
      <c r="D12" s="52" t="s">
        <v>10</v>
      </c>
      <c r="E12" s="76">
        <f>E13+E14+E15</f>
        <v>55222.150000000009</v>
      </c>
      <c r="F12" s="76">
        <f t="shared" ref="F12:I12" si="4">F13+F14+F15</f>
        <v>74300</v>
      </c>
      <c r="G12" s="76">
        <f t="shared" si="4"/>
        <v>88400</v>
      </c>
      <c r="H12" s="76">
        <f t="shared" si="4"/>
        <v>87400</v>
      </c>
      <c r="I12" s="76">
        <f t="shared" si="4"/>
        <v>87600</v>
      </c>
    </row>
    <row r="13" spans="1:9" x14ac:dyDescent="0.25">
      <c r="A13" s="151">
        <v>31</v>
      </c>
      <c r="B13" s="152"/>
      <c r="C13" s="153"/>
      <c r="D13" s="24" t="s">
        <v>11</v>
      </c>
      <c r="E13" s="62">
        <v>44836.73</v>
      </c>
      <c r="F13" s="63">
        <v>60800</v>
      </c>
      <c r="G13" s="63">
        <v>73600</v>
      </c>
      <c r="H13" s="63">
        <v>72600</v>
      </c>
      <c r="I13" s="64">
        <v>72800</v>
      </c>
    </row>
    <row r="14" spans="1:9" x14ac:dyDescent="0.25">
      <c r="A14" s="151">
        <v>32</v>
      </c>
      <c r="B14" s="152"/>
      <c r="C14" s="153"/>
      <c r="D14" s="53" t="s">
        <v>21</v>
      </c>
      <c r="E14" s="62">
        <v>10089.34</v>
      </c>
      <c r="F14" s="63">
        <v>13000</v>
      </c>
      <c r="G14" s="63">
        <v>14300</v>
      </c>
      <c r="H14" s="63">
        <v>14300</v>
      </c>
      <c r="I14" s="64">
        <v>14300</v>
      </c>
    </row>
    <row r="15" spans="1:9" x14ac:dyDescent="0.25">
      <c r="A15" s="151">
        <v>34</v>
      </c>
      <c r="B15" s="152"/>
      <c r="C15" s="153"/>
      <c r="D15" s="53" t="s">
        <v>82</v>
      </c>
      <c r="E15" s="62">
        <v>296.08</v>
      </c>
      <c r="F15" s="63">
        <v>500</v>
      </c>
      <c r="G15" s="63">
        <v>500</v>
      </c>
      <c r="H15" s="63">
        <v>500</v>
      </c>
      <c r="I15" s="64">
        <v>500</v>
      </c>
    </row>
    <row r="16" spans="1:9" s="82" customFormat="1" x14ac:dyDescent="0.25">
      <c r="A16" s="154" t="s">
        <v>103</v>
      </c>
      <c r="B16" s="155"/>
      <c r="C16" s="156"/>
      <c r="D16" s="79" t="s">
        <v>81</v>
      </c>
      <c r="E16" s="76">
        <f>E17</f>
        <v>1121.74</v>
      </c>
      <c r="F16" s="76">
        <f t="shared" ref="F16:I16" si="5">F17</f>
        <v>4500</v>
      </c>
      <c r="G16" s="76">
        <f t="shared" si="5"/>
        <v>5600</v>
      </c>
      <c r="H16" s="76">
        <f t="shared" si="5"/>
        <v>5600</v>
      </c>
      <c r="I16" s="76">
        <f t="shared" si="5"/>
        <v>5600</v>
      </c>
    </row>
    <row r="17" spans="1:9" s="82" customFormat="1" x14ac:dyDescent="0.25">
      <c r="A17" s="157">
        <v>3</v>
      </c>
      <c r="B17" s="158"/>
      <c r="C17" s="159"/>
      <c r="D17" s="52" t="s">
        <v>10</v>
      </c>
      <c r="E17" s="76">
        <f>E18+E19</f>
        <v>1121.74</v>
      </c>
      <c r="F17" s="76">
        <f t="shared" ref="F17:I17" si="6">F18+F19</f>
        <v>4500</v>
      </c>
      <c r="G17" s="76">
        <f t="shared" si="6"/>
        <v>5600</v>
      </c>
      <c r="H17" s="76">
        <f t="shared" si="6"/>
        <v>5600</v>
      </c>
      <c r="I17" s="76">
        <f t="shared" si="6"/>
        <v>5600</v>
      </c>
    </row>
    <row r="18" spans="1:9" x14ac:dyDescent="0.25">
      <c r="A18" s="151">
        <v>31</v>
      </c>
      <c r="B18" s="152"/>
      <c r="C18" s="153"/>
      <c r="D18" s="53" t="s">
        <v>11</v>
      </c>
      <c r="E18" s="62">
        <v>923.18</v>
      </c>
      <c r="F18" s="63">
        <v>2000</v>
      </c>
      <c r="G18" s="63">
        <v>3000</v>
      </c>
      <c r="H18" s="63">
        <v>3000</v>
      </c>
      <c r="I18" s="64">
        <v>3000</v>
      </c>
    </row>
    <row r="19" spans="1:9" x14ac:dyDescent="0.25">
      <c r="A19" s="117">
        <v>32</v>
      </c>
      <c r="B19" s="118"/>
      <c r="C19" s="119"/>
      <c r="D19" s="53" t="s">
        <v>21</v>
      </c>
      <c r="E19" s="62">
        <v>198.56</v>
      </c>
      <c r="F19" s="62">
        <v>2500</v>
      </c>
      <c r="G19" s="62">
        <v>2600</v>
      </c>
      <c r="H19" s="62">
        <v>2600</v>
      </c>
      <c r="I19" s="126">
        <v>2600</v>
      </c>
    </row>
    <row r="20" spans="1:9" s="82" customFormat="1" x14ac:dyDescent="0.25">
      <c r="A20" s="154" t="s">
        <v>144</v>
      </c>
      <c r="B20" s="155"/>
      <c r="C20" s="156"/>
      <c r="D20" s="120" t="s">
        <v>145</v>
      </c>
      <c r="E20" s="76">
        <f>E21</f>
        <v>0</v>
      </c>
      <c r="F20" s="76">
        <f t="shared" ref="F20:I20" si="7">F21</f>
        <v>0</v>
      </c>
      <c r="G20" s="76">
        <f t="shared" si="7"/>
        <v>1796</v>
      </c>
      <c r="H20" s="76">
        <f t="shared" si="7"/>
        <v>0</v>
      </c>
      <c r="I20" s="76">
        <f t="shared" si="7"/>
        <v>0</v>
      </c>
    </row>
    <row r="21" spans="1:9" s="82" customFormat="1" x14ac:dyDescent="0.25">
      <c r="A21" s="157">
        <v>3</v>
      </c>
      <c r="B21" s="158"/>
      <c r="C21" s="159"/>
      <c r="D21" s="121" t="s">
        <v>10</v>
      </c>
      <c r="E21" s="76">
        <f>E22</f>
        <v>0</v>
      </c>
      <c r="F21" s="76">
        <f t="shared" ref="F21:I21" si="8">F22</f>
        <v>0</v>
      </c>
      <c r="G21" s="76">
        <f t="shared" si="8"/>
        <v>1796</v>
      </c>
      <c r="H21" s="76">
        <f t="shared" si="8"/>
        <v>0</v>
      </c>
      <c r="I21" s="76">
        <f t="shared" si="8"/>
        <v>0</v>
      </c>
    </row>
    <row r="22" spans="1:9" x14ac:dyDescent="0.25">
      <c r="A22" s="151">
        <v>32</v>
      </c>
      <c r="B22" s="152"/>
      <c r="C22" s="153"/>
      <c r="D22" s="53" t="s">
        <v>21</v>
      </c>
      <c r="E22" s="62">
        <v>0</v>
      </c>
      <c r="F22" s="63">
        <v>0</v>
      </c>
      <c r="G22" s="63">
        <v>1796</v>
      </c>
      <c r="H22" s="63">
        <v>0</v>
      </c>
      <c r="I22" s="64">
        <v>0</v>
      </c>
    </row>
    <row r="23" spans="1:9" s="82" customFormat="1" x14ac:dyDescent="0.25">
      <c r="A23" s="154" t="s">
        <v>104</v>
      </c>
      <c r="B23" s="155"/>
      <c r="C23" s="156"/>
      <c r="D23" s="79" t="s">
        <v>105</v>
      </c>
      <c r="E23" s="76">
        <f>E24</f>
        <v>2180.48</v>
      </c>
      <c r="F23" s="76">
        <f t="shared" ref="F23:I23" si="9">F24</f>
        <v>8300</v>
      </c>
      <c r="G23" s="76">
        <f t="shared" si="9"/>
        <v>8049.92</v>
      </c>
      <c r="H23" s="76">
        <f t="shared" si="9"/>
        <v>8600</v>
      </c>
      <c r="I23" s="76">
        <f t="shared" si="9"/>
        <v>8500</v>
      </c>
    </row>
    <row r="24" spans="1:9" s="82" customFormat="1" x14ac:dyDescent="0.25">
      <c r="A24" s="157">
        <v>3</v>
      </c>
      <c r="B24" s="158"/>
      <c r="C24" s="159"/>
      <c r="D24" s="52" t="s">
        <v>10</v>
      </c>
      <c r="E24" s="76">
        <f>E26</f>
        <v>2180.48</v>
      </c>
      <c r="F24" s="76">
        <f>F26</f>
        <v>8300</v>
      </c>
      <c r="G24" s="76">
        <f>G25+G26</f>
        <v>8049.92</v>
      </c>
      <c r="H24" s="76">
        <f>H26</f>
        <v>8600</v>
      </c>
      <c r="I24" s="76">
        <f>I26</f>
        <v>8500</v>
      </c>
    </row>
    <row r="25" spans="1:9" s="83" customFormat="1" x14ac:dyDescent="0.25">
      <c r="A25" s="112">
        <v>31</v>
      </c>
      <c r="B25" s="113"/>
      <c r="C25" s="53"/>
      <c r="D25" s="53" t="s">
        <v>11</v>
      </c>
      <c r="E25" s="62">
        <v>0</v>
      </c>
      <c r="F25" s="62">
        <v>0</v>
      </c>
      <c r="G25" s="62">
        <v>1500</v>
      </c>
      <c r="H25" s="62">
        <v>0</v>
      </c>
      <c r="I25" s="62">
        <v>0</v>
      </c>
    </row>
    <row r="26" spans="1:9" x14ac:dyDescent="0.25">
      <c r="A26" s="151">
        <v>32</v>
      </c>
      <c r="B26" s="152"/>
      <c r="C26" s="153"/>
      <c r="D26" s="53" t="s">
        <v>21</v>
      </c>
      <c r="E26" s="62">
        <v>2180.48</v>
      </c>
      <c r="F26" s="63">
        <v>8300</v>
      </c>
      <c r="G26" s="63">
        <v>6549.92</v>
      </c>
      <c r="H26" s="63">
        <v>8600</v>
      </c>
      <c r="I26" s="64">
        <v>8500</v>
      </c>
    </row>
    <row r="27" spans="1:9" ht="14.25" customHeight="1" x14ac:dyDescent="0.25">
      <c r="A27" s="157" t="s">
        <v>141</v>
      </c>
      <c r="B27" s="158"/>
      <c r="C27" s="159"/>
      <c r="D27" s="52" t="s">
        <v>106</v>
      </c>
      <c r="E27" s="62"/>
      <c r="F27" s="63"/>
      <c r="G27" s="63"/>
      <c r="H27" s="63"/>
      <c r="I27" s="63"/>
    </row>
    <row r="28" spans="1:9" s="82" customFormat="1" ht="15" customHeight="1" x14ac:dyDescent="0.25">
      <c r="A28" s="154" t="s">
        <v>101</v>
      </c>
      <c r="B28" s="155"/>
      <c r="C28" s="156"/>
      <c r="D28" s="79" t="s">
        <v>102</v>
      </c>
      <c r="E28" s="76">
        <f>E29</f>
        <v>3981.72</v>
      </c>
      <c r="F28" s="76">
        <f t="shared" ref="F28:I29" si="10">F29</f>
        <v>9300</v>
      </c>
      <c r="G28" s="76">
        <f t="shared" si="10"/>
        <v>8404</v>
      </c>
      <c r="H28" s="76">
        <f t="shared" si="10"/>
        <v>10000</v>
      </c>
      <c r="I28" s="76">
        <f t="shared" si="10"/>
        <v>10000</v>
      </c>
    </row>
    <row r="29" spans="1:9" s="82" customFormat="1" ht="25.5" x14ac:dyDescent="0.25">
      <c r="A29" s="157">
        <v>4</v>
      </c>
      <c r="B29" s="158"/>
      <c r="C29" s="159"/>
      <c r="D29" s="52" t="s">
        <v>12</v>
      </c>
      <c r="E29" s="76">
        <f>E30</f>
        <v>3981.72</v>
      </c>
      <c r="F29" s="76">
        <f t="shared" si="10"/>
        <v>9300</v>
      </c>
      <c r="G29" s="76">
        <f t="shared" si="10"/>
        <v>8404</v>
      </c>
      <c r="H29" s="76">
        <f t="shared" si="10"/>
        <v>10000</v>
      </c>
      <c r="I29" s="76">
        <f t="shared" si="10"/>
        <v>10000</v>
      </c>
    </row>
    <row r="30" spans="1:9" ht="25.5" x14ac:dyDescent="0.25">
      <c r="A30" s="151">
        <v>42</v>
      </c>
      <c r="B30" s="152"/>
      <c r="C30" s="153"/>
      <c r="D30" s="53" t="s">
        <v>107</v>
      </c>
      <c r="E30" s="62">
        <f>E31+E32+E33</f>
        <v>3981.72</v>
      </c>
      <c r="F30" s="62">
        <f t="shared" ref="F30:I30" si="11">F31+F32+F33</f>
        <v>9300</v>
      </c>
      <c r="G30" s="62">
        <f>G31+G32+G33</f>
        <v>8404</v>
      </c>
      <c r="H30" s="62">
        <f t="shared" si="11"/>
        <v>10000</v>
      </c>
      <c r="I30" s="62">
        <f t="shared" si="11"/>
        <v>10000</v>
      </c>
    </row>
    <row r="31" spans="1:9" x14ac:dyDescent="0.25">
      <c r="A31" s="151">
        <v>421</v>
      </c>
      <c r="B31" s="152"/>
      <c r="C31" s="153"/>
      <c r="D31" s="53" t="s">
        <v>108</v>
      </c>
      <c r="E31" s="62">
        <v>0</v>
      </c>
      <c r="F31" s="63">
        <v>4000</v>
      </c>
      <c r="G31" s="63">
        <v>1300</v>
      </c>
      <c r="H31" s="63">
        <v>2000</v>
      </c>
      <c r="I31" s="64">
        <v>2000</v>
      </c>
    </row>
    <row r="32" spans="1:9" x14ac:dyDescent="0.25">
      <c r="A32" s="151">
        <v>422</v>
      </c>
      <c r="B32" s="152"/>
      <c r="C32" s="153"/>
      <c r="D32" s="53" t="s">
        <v>109</v>
      </c>
      <c r="E32" s="62">
        <v>0</v>
      </c>
      <c r="F32" s="63">
        <v>1300</v>
      </c>
      <c r="G32" s="63">
        <v>3104</v>
      </c>
      <c r="H32" s="63">
        <v>4000</v>
      </c>
      <c r="I32" s="64">
        <v>4000</v>
      </c>
    </row>
    <row r="33" spans="1:9" x14ac:dyDescent="0.25">
      <c r="A33" s="151">
        <v>424</v>
      </c>
      <c r="B33" s="152"/>
      <c r="C33" s="153"/>
      <c r="D33" s="53" t="s">
        <v>110</v>
      </c>
      <c r="E33" s="62">
        <v>3981.72</v>
      </c>
      <c r="F33" s="63">
        <v>4000</v>
      </c>
      <c r="G33" s="63">
        <v>4000</v>
      </c>
      <c r="H33" s="63">
        <v>4000</v>
      </c>
      <c r="I33" s="64">
        <v>4000</v>
      </c>
    </row>
    <row r="34" spans="1:9" s="82" customFormat="1" ht="15" customHeight="1" x14ac:dyDescent="0.25">
      <c r="A34" s="154" t="s">
        <v>103</v>
      </c>
      <c r="B34" s="155"/>
      <c r="C34" s="156"/>
      <c r="D34" s="79" t="s">
        <v>81</v>
      </c>
      <c r="E34" s="76">
        <f>E35</f>
        <v>917.51</v>
      </c>
      <c r="F34" s="76">
        <f t="shared" ref="F34:I35" si="12">F35</f>
        <v>900</v>
      </c>
      <c r="G34" s="76">
        <f t="shared" si="12"/>
        <v>0</v>
      </c>
      <c r="H34" s="76">
        <f t="shared" si="12"/>
        <v>900</v>
      </c>
      <c r="I34" s="76">
        <f t="shared" si="12"/>
        <v>800</v>
      </c>
    </row>
    <row r="35" spans="1:9" s="82" customFormat="1" ht="25.5" x14ac:dyDescent="0.25">
      <c r="A35" s="157">
        <v>4</v>
      </c>
      <c r="B35" s="158"/>
      <c r="C35" s="159"/>
      <c r="D35" s="52" t="s">
        <v>12</v>
      </c>
      <c r="E35" s="76">
        <f>E36</f>
        <v>917.51</v>
      </c>
      <c r="F35" s="76">
        <f t="shared" si="12"/>
        <v>900</v>
      </c>
      <c r="G35" s="76">
        <f t="shared" si="12"/>
        <v>0</v>
      </c>
      <c r="H35" s="76">
        <f t="shared" si="12"/>
        <v>900</v>
      </c>
      <c r="I35" s="76">
        <f t="shared" si="12"/>
        <v>800</v>
      </c>
    </row>
    <row r="36" spans="1:9" ht="25.5" x14ac:dyDescent="0.25">
      <c r="A36" s="151">
        <v>42</v>
      </c>
      <c r="B36" s="152"/>
      <c r="C36" s="153"/>
      <c r="D36" s="53" t="s">
        <v>107</v>
      </c>
      <c r="E36" s="62">
        <f>E37+E38+E39</f>
        <v>917.51</v>
      </c>
      <c r="F36" s="62">
        <f t="shared" ref="F36:I36" si="13">F37+F38+F39</f>
        <v>900</v>
      </c>
      <c r="G36" s="62">
        <f t="shared" si="13"/>
        <v>0</v>
      </c>
      <c r="H36" s="62">
        <f t="shared" si="13"/>
        <v>900</v>
      </c>
      <c r="I36" s="62">
        <f t="shared" si="13"/>
        <v>800</v>
      </c>
    </row>
    <row r="37" spans="1:9" x14ac:dyDescent="0.25">
      <c r="A37" s="151">
        <v>421</v>
      </c>
      <c r="B37" s="152"/>
      <c r="C37" s="153"/>
      <c r="D37" s="53" t="s">
        <v>108</v>
      </c>
      <c r="E37" s="62">
        <v>0</v>
      </c>
      <c r="F37" s="63">
        <v>400</v>
      </c>
      <c r="G37" s="63">
        <v>0</v>
      </c>
      <c r="H37" s="63">
        <v>400</v>
      </c>
      <c r="I37" s="64">
        <v>400</v>
      </c>
    </row>
    <row r="38" spans="1:9" x14ac:dyDescent="0.25">
      <c r="A38" s="151">
        <v>422</v>
      </c>
      <c r="B38" s="152"/>
      <c r="C38" s="153"/>
      <c r="D38" s="53" t="s">
        <v>109</v>
      </c>
      <c r="E38" s="62">
        <v>0</v>
      </c>
      <c r="F38" s="63">
        <v>500</v>
      </c>
      <c r="G38" s="63">
        <v>0</v>
      </c>
      <c r="H38" s="63">
        <v>500</v>
      </c>
      <c r="I38" s="64">
        <v>400</v>
      </c>
    </row>
    <row r="39" spans="1:9" x14ac:dyDescent="0.25">
      <c r="A39" s="151">
        <v>424</v>
      </c>
      <c r="B39" s="152"/>
      <c r="C39" s="153"/>
      <c r="D39" s="53" t="s">
        <v>110</v>
      </c>
      <c r="E39" s="62">
        <v>917.51</v>
      </c>
      <c r="F39" s="63">
        <v>0</v>
      </c>
      <c r="G39" s="63">
        <v>0</v>
      </c>
      <c r="H39" s="63">
        <v>0</v>
      </c>
      <c r="I39" s="64">
        <v>0</v>
      </c>
    </row>
    <row r="40" spans="1:9" s="82" customFormat="1" ht="15" customHeight="1" x14ac:dyDescent="0.25">
      <c r="A40" s="154" t="s">
        <v>144</v>
      </c>
      <c r="B40" s="155"/>
      <c r="C40" s="156"/>
      <c r="D40" s="111" t="s">
        <v>145</v>
      </c>
      <c r="E40" s="76">
        <f>E41</f>
        <v>0</v>
      </c>
      <c r="F40" s="76">
        <f t="shared" ref="F40:I40" si="14">F41</f>
        <v>0</v>
      </c>
      <c r="G40" s="76">
        <f t="shared" si="14"/>
        <v>10763.03</v>
      </c>
      <c r="H40" s="76">
        <f t="shared" si="14"/>
        <v>0</v>
      </c>
      <c r="I40" s="76">
        <f t="shared" si="14"/>
        <v>0</v>
      </c>
    </row>
    <row r="41" spans="1:9" s="82" customFormat="1" ht="25.5" x14ac:dyDescent="0.25">
      <c r="A41" s="157">
        <v>4</v>
      </c>
      <c r="B41" s="158"/>
      <c r="C41" s="159"/>
      <c r="D41" s="110" t="s">
        <v>12</v>
      </c>
      <c r="E41" s="76">
        <f>E42+E44</f>
        <v>0</v>
      </c>
      <c r="F41" s="76">
        <f t="shared" ref="F41:I41" si="15">F42+F44</f>
        <v>0</v>
      </c>
      <c r="G41" s="76">
        <f t="shared" si="15"/>
        <v>10763.03</v>
      </c>
      <c r="H41" s="76">
        <f t="shared" si="15"/>
        <v>0</v>
      </c>
      <c r="I41" s="76">
        <f t="shared" si="15"/>
        <v>0</v>
      </c>
    </row>
    <row r="42" spans="1:9" s="83" customFormat="1" x14ac:dyDescent="0.25">
      <c r="A42" s="112">
        <v>41</v>
      </c>
      <c r="B42" s="113"/>
      <c r="C42" s="53"/>
      <c r="D42" s="53" t="s">
        <v>146</v>
      </c>
      <c r="E42" s="62">
        <f>E43</f>
        <v>0</v>
      </c>
      <c r="F42" s="62">
        <f t="shared" ref="F42:I42" si="16">F43</f>
        <v>0</v>
      </c>
      <c r="G42" s="62">
        <f t="shared" si="16"/>
        <v>9230</v>
      </c>
      <c r="H42" s="62">
        <f t="shared" si="16"/>
        <v>0</v>
      </c>
      <c r="I42" s="62">
        <f t="shared" si="16"/>
        <v>0</v>
      </c>
    </row>
    <row r="43" spans="1:9" s="83" customFormat="1" x14ac:dyDescent="0.25">
      <c r="A43" s="112">
        <v>412</v>
      </c>
      <c r="B43" s="113"/>
      <c r="C43" s="53"/>
      <c r="D43" s="53" t="s">
        <v>146</v>
      </c>
      <c r="E43" s="62">
        <v>0</v>
      </c>
      <c r="F43" s="62">
        <v>0</v>
      </c>
      <c r="G43" s="62">
        <v>9230</v>
      </c>
      <c r="H43" s="62">
        <v>0</v>
      </c>
      <c r="I43" s="62">
        <v>0</v>
      </c>
    </row>
    <row r="44" spans="1:9" ht="25.5" x14ac:dyDescent="0.25">
      <c r="A44" s="151">
        <v>42</v>
      </c>
      <c r="B44" s="152"/>
      <c r="C44" s="153"/>
      <c r="D44" s="53" t="s">
        <v>107</v>
      </c>
      <c r="E44" s="62">
        <f>E45+E46+E47</f>
        <v>0</v>
      </c>
      <c r="F44" s="62">
        <f t="shared" ref="F44:I44" si="17">F45+F46+F47</f>
        <v>0</v>
      </c>
      <c r="G44" s="62">
        <f t="shared" si="17"/>
        <v>1533.03</v>
      </c>
      <c r="H44" s="62">
        <f t="shared" si="17"/>
        <v>0</v>
      </c>
      <c r="I44" s="62">
        <f t="shared" si="17"/>
        <v>0</v>
      </c>
    </row>
    <row r="45" spans="1:9" x14ac:dyDescent="0.25">
      <c r="A45" s="151">
        <v>421</v>
      </c>
      <c r="B45" s="152"/>
      <c r="C45" s="153"/>
      <c r="D45" s="53" t="s">
        <v>108</v>
      </c>
      <c r="E45" s="62">
        <v>0</v>
      </c>
      <c r="F45" s="63">
        <v>0</v>
      </c>
      <c r="G45" s="63">
        <v>0</v>
      </c>
      <c r="H45" s="63">
        <v>0</v>
      </c>
      <c r="I45" s="64">
        <v>0</v>
      </c>
    </row>
    <row r="46" spans="1:9" x14ac:dyDescent="0.25">
      <c r="A46" s="151">
        <v>422</v>
      </c>
      <c r="B46" s="152"/>
      <c r="C46" s="153"/>
      <c r="D46" s="53" t="s">
        <v>109</v>
      </c>
      <c r="E46" s="62">
        <v>0</v>
      </c>
      <c r="F46" s="63">
        <v>0</v>
      </c>
      <c r="G46" s="63">
        <v>1533.03</v>
      </c>
      <c r="H46" s="63">
        <v>0</v>
      </c>
      <c r="I46" s="64">
        <v>0</v>
      </c>
    </row>
    <row r="47" spans="1:9" x14ac:dyDescent="0.25">
      <c r="A47" s="151">
        <v>424</v>
      </c>
      <c r="B47" s="152"/>
      <c r="C47" s="153"/>
      <c r="D47" s="53" t="s">
        <v>110</v>
      </c>
      <c r="E47" s="62">
        <v>0</v>
      </c>
      <c r="F47" s="63">
        <v>0</v>
      </c>
      <c r="G47" s="63">
        <v>0</v>
      </c>
      <c r="H47" s="63">
        <v>0</v>
      </c>
      <c r="I47" s="64">
        <v>0</v>
      </c>
    </row>
    <row r="48" spans="1:9" s="82" customFormat="1" ht="15" customHeight="1" x14ac:dyDescent="0.25">
      <c r="A48" s="154" t="s">
        <v>104</v>
      </c>
      <c r="B48" s="155"/>
      <c r="C48" s="156"/>
      <c r="D48" s="79" t="s">
        <v>105</v>
      </c>
      <c r="E48" s="76">
        <f>E49</f>
        <v>27131.89</v>
      </c>
      <c r="F48" s="76">
        <f t="shared" ref="F48:I48" si="18">F49</f>
        <v>26000</v>
      </c>
      <c r="G48" s="76">
        <f t="shared" si="18"/>
        <v>16987.05</v>
      </c>
      <c r="H48" s="76">
        <f t="shared" si="18"/>
        <v>26000</v>
      </c>
      <c r="I48" s="76">
        <f t="shared" si="18"/>
        <v>26000</v>
      </c>
    </row>
    <row r="49" spans="1:9" s="82" customFormat="1" ht="25.5" x14ac:dyDescent="0.25">
      <c r="A49" s="157">
        <v>4</v>
      </c>
      <c r="B49" s="158"/>
      <c r="C49" s="159"/>
      <c r="D49" s="52" t="s">
        <v>12</v>
      </c>
      <c r="E49" s="76">
        <f>E50+E52+E56</f>
        <v>27131.89</v>
      </c>
      <c r="F49" s="76">
        <f t="shared" ref="F49:I49" si="19">F50+F52+F56</f>
        <v>26000</v>
      </c>
      <c r="G49" s="76">
        <f t="shared" si="19"/>
        <v>16987.05</v>
      </c>
      <c r="H49" s="76">
        <f t="shared" si="19"/>
        <v>26000</v>
      </c>
      <c r="I49" s="76">
        <f t="shared" si="19"/>
        <v>26000</v>
      </c>
    </row>
    <row r="50" spans="1:9" s="83" customFormat="1" x14ac:dyDescent="0.25">
      <c r="A50" s="112">
        <v>41</v>
      </c>
      <c r="B50" s="113"/>
      <c r="C50" s="53"/>
      <c r="D50" s="53" t="s">
        <v>146</v>
      </c>
      <c r="E50" s="62">
        <f>E51</f>
        <v>0</v>
      </c>
      <c r="F50" s="62">
        <f t="shared" ref="F50:I50" si="20">F51</f>
        <v>0</v>
      </c>
      <c r="G50" s="62">
        <f t="shared" si="20"/>
        <v>4000</v>
      </c>
      <c r="H50" s="62">
        <f t="shared" si="20"/>
        <v>0</v>
      </c>
      <c r="I50" s="62">
        <f t="shared" si="20"/>
        <v>0</v>
      </c>
    </row>
    <row r="51" spans="1:9" s="83" customFormat="1" x14ac:dyDescent="0.25">
      <c r="A51" s="112">
        <v>412</v>
      </c>
      <c r="B51" s="113"/>
      <c r="C51" s="53"/>
      <c r="D51" s="53" t="s">
        <v>146</v>
      </c>
      <c r="E51" s="62">
        <v>0</v>
      </c>
      <c r="F51" s="62">
        <v>0</v>
      </c>
      <c r="G51" s="62">
        <v>4000</v>
      </c>
      <c r="H51" s="62">
        <v>0</v>
      </c>
      <c r="I51" s="62">
        <v>0</v>
      </c>
    </row>
    <row r="52" spans="1:9" ht="25.5" x14ac:dyDescent="0.25">
      <c r="A52" s="151">
        <v>42</v>
      </c>
      <c r="B52" s="152"/>
      <c r="C52" s="153"/>
      <c r="D52" s="53" t="s">
        <v>107</v>
      </c>
      <c r="E52" s="62">
        <f>E53+E54+E55</f>
        <v>13463.58</v>
      </c>
      <c r="F52" s="62">
        <f t="shared" ref="F52:I52" si="21">F53+F54+F55</f>
        <v>26000</v>
      </c>
      <c r="G52" s="62">
        <f t="shared" si="21"/>
        <v>12987.05</v>
      </c>
      <c r="H52" s="62">
        <f t="shared" si="21"/>
        <v>26000</v>
      </c>
      <c r="I52" s="62">
        <f t="shared" si="21"/>
        <v>26000</v>
      </c>
    </row>
    <row r="53" spans="1:9" x14ac:dyDescent="0.25">
      <c r="A53" s="151">
        <v>421</v>
      </c>
      <c r="B53" s="152"/>
      <c r="C53" s="153"/>
      <c r="D53" s="53" t="s">
        <v>108</v>
      </c>
      <c r="E53" s="62">
        <v>0</v>
      </c>
      <c r="F53" s="63">
        <v>14000</v>
      </c>
      <c r="G53" s="63">
        <v>487.05</v>
      </c>
      <c r="H53" s="63">
        <v>11000</v>
      </c>
      <c r="I53" s="64">
        <v>13000</v>
      </c>
    </row>
    <row r="54" spans="1:9" x14ac:dyDescent="0.25">
      <c r="A54" s="151">
        <v>422</v>
      </c>
      <c r="B54" s="152"/>
      <c r="C54" s="153"/>
      <c r="D54" s="53" t="s">
        <v>109</v>
      </c>
      <c r="E54" s="62">
        <v>4647.4799999999996</v>
      </c>
      <c r="F54" s="63">
        <v>6000</v>
      </c>
      <c r="G54" s="63">
        <v>500</v>
      </c>
      <c r="H54" s="63">
        <v>9000</v>
      </c>
      <c r="I54" s="64">
        <v>7000</v>
      </c>
    </row>
    <row r="55" spans="1:9" x14ac:dyDescent="0.25">
      <c r="A55" s="151">
        <v>424</v>
      </c>
      <c r="B55" s="152"/>
      <c r="C55" s="153"/>
      <c r="D55" s="53" t="s">
        <v>110</v>
      </c>
      <c r="E55" s="62">
        <v>8816.1</v>
      </c>
      <c r="F55" s="63">
        <v>6000</v>
      </c>
      <c r="G55" s="63">
        <v>12000</v>
      </c>
      <c r="H55" s="63">
        <v>6000</v>
      </c>
      <c r="I55" s="64">
        <v>6000</v>
      </c>
    </row>
    <row r="56" spans="1:9" x14ac:dyDescent="0.25">
      <c r="A56" s="151">
        <v>45</v>
      </c>
      <c r="B56" s="152"/>
      <c r="C56" s="153"/>
      <c r="D56" s="53" t="s">
        <v>113</v>
      </c>
      <c r="E56" s="62">
        <f>E57</f>
        <v>13668.31</v>
      </c>
      <c r="F56" s="62">
        <f t="shared" ref="F56:I56" si="22">F57</f>
        <v>0</v>
      </c>
      <c r="G56" s="62">
        <f t="shared" si="22"/>
        <v>0</v>
      </c>
      <c r="H56" s="62">
        <f t="shared" si="22"/>
        <v>0</v>
      </c>
      <c r="I56" s="62">
        <f t="shared" si="22"/>
        <v>0</v>
      </c>
    </row>
    <row r="57" spans="1:9" x14ac:dyDescent="0.25">
      <c r="A57" s="151">
        <v>451</v>
      </c>
      <c r="B57" s="152"/>
      <c r="C57" s="153"/>
      <c r="D57" s="53" t="s">
        <v>113</v>
      </c>
      <c r="E57" s="62">
        <v>13668.31</v>
      </c>
      <c r="F57" s="63">
        <v>0</v>
      </c>
      <c r="G57" s="63">
        <v>0</v>
      </c>
      <c r="H57" s="63">
        <v>0</v>
      </c>
      <c r="I57" s="64">
        <v>0</v>
      </c>
    </row>
    <row r="58" spans="1:9" s="82" customFormat="1" ht="15" customHeight="1" x14ac:dyDescent="0.25">
      <c r="A58" s="154" t="s">
        <v>111</v>
      </c>
      <c r="B58" s="155"/>
      <c r="C58" s="156"/>
      <c r="D58" s="79" t="s">
        <v>112</v>
      </c>
      <c r="E58" s="76"/>
      <c r="F58" s="80"/>
      <c r="G58" s="80"/>
      <c r="H58" s="80"/>
      <c r="I58" s="81"/>
    </row>
    <row r="59" spans="1:9" s="82" customFormat="1" ht="25.5" x14ac:dyDescent="0.25">
      <c r="A59" s="157">
        <v>4</v>
      </c>
      <c r="B59" s="158"/>
      <c r="C59" s="159"/>
      <c r="D59" s="52" t="s">
        <v>12</v>
      </c>
      <c r="E59" s="76">
        <f>E60+E61+E62</f>
        <v>0</v>
      </c>
      <c r="F59" s="76">
        <f t="shared" ref="F59:I59" si="23">F60+F61+F62</f>
        <v>1500</v>
      </c>
      <c r="G59" s="76">
        <f t="shared" si="23"/>
        <v>0</v>
      </c>
      <c r="H59" s="76">
        <f t="shared" si="23"/>
        <v>1500</v>
      </c>
      <c r="I59" s="76">
        <f t="shared" si="23"/>
        <v>1500</v>
      </c>
    </row>
    <row r="60" spans="1:9" ht="25.5" x14ac:dyDescent="0.25">
      <c r="A60" s="151">
        <v>42</v>
      </c>
      <c r="B60" s="152"/>
      <c r="C60" s="153"/>
      <c r="D60" s="53" t="s">
        <v>107</v>
      </c>
      <c r="E60" s="62">
        <v>0</v>
      </c>
      <c r="F60" s="62">
        <v>0</v>
      </c>
      <c r="G60" s="62">
        <v>0</v>
      </c>
      <c r="H60" s="62">
        <v>0</v>
      </c>
      <c r="I60" s="62">
        <v>0</v>
      </c>
    </row>
    <row r="61" spans="1:9" x14ac:dyDescent="0.25">
      <c r="A61" s="151">
        <v>421</v>
      </c>
      <c r="B61" s="152"/>
      <c r="C61" s="153"/>
      <c r="D61" s="53" t="s">
        <v>108</v>
      </c>
      <c r="E61" s="62">
        <v>0</v>
      </c>
      <c r="F61" s="63">
        <v>1500</v>
      </c>
      <c r="G61" s="63">
        <v>0</v>
      </c>
      <c r="H61" s="63">
        <v>1500</v>
      </c>
      <c r="I61" s="64">
        <v>1500</v>
      </c>
    </row>
    <row r="62" spans="1:9" x14ac:dyDescent="0.25">
      <c r="A62" s="151">
        <v>422</v>
      </c>
      <c r="B62" s="152"/>
      <c r="C62" s="153"/>
      <c r="D62" s="53" t="s">
        <v>109</v>
      </c>
      <c r="E62" s="62">
        <v>0</v>
      </c>
      <c r="F62" s="63">
        <v>0</v>
      </c>
      <c r="G62" s="63">
        <v>0</v>
      </c>
      <c r="H62" s="63">
        <v>0</v>
      </c>
      <c r="I62" s="64">
        <v>0</v>
      </c>
    </row>
  </sheetData>
  <mergeCells count="54">
    <mergeCell ref="A56:C56"/>
    <mergeCell ref="A58:C58"/>
    <mergeCell ref="A61:C61"/>
    <mergeCell ref="A62:C62"/>
    <mergeCell ref="A55:C55"/>
    <mergeCell ref="A57:C57"/>
    <mergeCell ref="A59:C59"/>
    <mergeCell ref="A60:C60"/>
    <mergeCell ref="A48:C48"/>
    <mergeCell ref="A49:C49"/>
    <mergeCell ref="A52:C52"/>
    <mergeCell ref="A53:C53"/>
    <mergeCell ref="A54:C54"/>
    <mergeCell ref="A6:C6"/>
    <mergeCell ref="A10:C10"/>
    <mergeCell ref="A1:I1"/>
    <mergeCell ref="A3:I3"/>
    <mergeCell ref="A5:C5"/>
    <mergeCell ref="A7:C7"/>
    <mergeCell ref="A8:C8"/>
    <mergeCell ref="A9:C9"/>
    <mergeCell ref="A11:C11"/>
    <mergeCell ref="A12:C12"/>
    <mergeCell ref="A26:C26"/>
    <mergeCell ref="A13:C13"/>
    <mergeCell ref="A14:C14"/>
    <mergeCell ref="A15:C15"/>
    <mergeCell ref="A16:C16"/>
    <mergeCell ref="A17:C17"/>
    <mergeCell ref="A18:C18"/>
    <mergeCell ref="A22:C22"/>
    <mergeCell ref="A23:C23"/>
    <mergeCell ref="A24:C24"/>
    <mergeCell ref="A20:C20"/>
    <mergeCell ref="A21:C21"/>
    <mergeCell ref="A27:C27"/>
    <mergeCell ref="A28:C28"/>
    <mergeCell ref="A29:C29"/>
    <mergeCell ref="A34:C34"/>
    <mergeCell ref="A30:C30"/>
    <mergeCell ref="A31:C31"/>
    <mergeCell ref="A33:C33"/>
    <mergeCell ref="A32:C32"/>
    <mergeCell ref="A35:C35"/>
    <mergeCell ref="A36:C36"/>
    <mergeCell ref="A37:C37"/>
    <mergeCell ref="A38:C38"/>
    <mergeCell ref="A39:C39"/>
    <mergeCell ref="A47:C47"/>
    <mergeCell ref="A40:C40"/>
    <mergeCell ref="A41:C41"/>
    <mergeCell ref="A44:C44"/>
    <mergeCell ref="A45:C45"/>
    <mergeCell ref="A46:C46"/>
  </mergeCells>
  <pageMargins left="0.7" right="0.7" top="0.75" bottom="0.75" header="0.3" footer="0.3"/>
  <pageSetup paperSize="9" scale="48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7"/>
  <sheetViews>
    <sheetView tabSelected="1" workbookViewId="0">
      <selection activeCell="E70" sqref="E70"/>
    </sheetView>
  </sheetViews>
  <sheetFormatPr defaultRowHeight="15" x14ac:dyDescent="0.25"/>
  <cols>
    <col min="1" max="1" width="8.42578125" bestFit="1" customWidth="1"/>
    <col min="2" max="2" width="15.7109375" customWidth="1"/>
    <col min="3" max="3" width="15.5703125" customWidth="1"/>
    <col min="4" max="4" width="29" customWidth="1"/>
    <col min="5" max="5" width="28.5703125" customWidth="1"/>
    <col min="6" max="6" width="28.28515625" customWidth="1"/>
    <col min="7" max="7" width="28.140625" customWidth="1"/>
  </cols>
  <sheetData>
    <row r="1" spans="1:7" ht="18" x14ac:dyDescent="0.25">
      <c r="A1" s="21"/>
      <c r="B1" s="21"/>
      <c r="C1" s="21"/>
      <c r="D1" s="21"/>
      <c r="E1" s="21"/>
      <c r="F1" s="21"/>
      <c r="G1" s="21"/>
    </row>
    <row r="2" spans="1:7" ht="15.75" x14ac:dyDescent="0.25">
      <c r="A2" s="131" t="s">
        <v>147</v>
      </c>
      <c r="B2" s="131"/>
      <c r="C2" s="131"/>
      <c r="D2" s="131"/>
      <c r="E2" s="131"/>
      <c r="F2" s="131"/>
      <c r="G2" s="131"/>
    </row>
    <row r="3" spans="1:7" ht="18" x14ac:dyDescent="0.25">
      <c r="A3" s="21"/>
      <c r="B3" s="21"/>
      <c r="C3" s="21"/>
      <c r="D3" s="21"/>
      <c r="E3" s="21"/>
      <c r="F3" s="21"/>
      <c r="G3" s="21"/>
    </row>
    <row r="4" spans="1:7" ht="25.5" x14ac:dyDescent="0.25">
      <c r="A4" s="160" t="s">
        <v>19</v>
      </c>
      <c r="B4" s="161"/>
      <c r="C4" s="162"/>
      <c r="D4" s="16" t="s">
        <v>20</v>
      </c>
      <c r="E4" s="17" t="s">
        <v>134</v>
      </c>
      <c r="F4" s="17" t="s">
        <v>135</v>
      </c>
      <c r="G4" s="17" t="s">
        <v>136</v>
      </c>
    </row>
    <row r="5" spans="1:7" ht="25.5" x14ac:dyDescent="0.25">
      <c r="A5" s="157" t="s">
        <v>93</v>
      </c>
      <c r="B5" s="158"/>
      <c r="C5" s="159"/>
      <c r="D5" s="52" t="s">
        <v>95</v>
      </c>
      <c r="E5" s="52" t="s">
        <v>95</v>
      </c>
      <c r="F5" s="52" t="s">
        <v>95</v>
      </c>
      <c r="G5" s="52" t="s">
        <v>95</v>
      </c>
    </row>
    <row r="6" spans="1:7" ht="25.5" x14ac:dyDescent="0.25">
      <c r="A6" s="166" t="s">
        <v>132</v>
      </c>
      <c r="B6" s="167"/>
      <c r="C6" s="168"/>
      <c r="D6" s="52" t="s">
        <v>95</v>
      </c>
      <c r="E6" s="52" t="s">
        <v>95</v>
      </c>
      <c r="F6" s="52" t="s">
        <v>95</v>
      </c>
      <c r="G6" s="52" t="s">
        <v>95</v>
      </c>
    </row>
    <row r="7" spans="1:7" x14ac:dyDescent="0.25">
      <c r="A7" s="169" t="s">
        <v>139</v>
      </c>
      <c r="B7" s="170"/>
      <c r="C7" s="171"/>
      <c r="D7" s="52" t="s">
        <v>133</v>
      </c>
      <c r="E7" s="52" t="s">
        <v>133</v>
      </c>
      <c r="F7" s="52" t="s">
        <v>133</v>
      </c>
      <c r="G7" s="52" t="s">
        <v>133</v>
      </c>
    </row>
    <row r="8" spans="1:7" x14ac:dyDescent="0.25">
      <c r="A8" s="163" t="s">
        <v>97</v>
      </c>
      <c r="B8" s="164"/>
      <c r="C8" s="165"/>
      <c r="D8" s="52" t="s">
        <v>98</v>
      </c>
      <c r="E8" s="52" t="s">
        <v>98</v>
      </c>
      <c r="F8" s="52" t="s">
        <v>98</v>
      </c>
      <c r="G8" s="52" t="s">
        <v>98</v>
      </c>
    </row>
    <row r="9" spans="1:7" x14ac:dyDescent="0.25">
      <c r="A9" s="87"/>
      <c r="B9" s="88" t="s">
        <v>99</v>
      </c>
      <c r="C9" s="89"/>
      <c r="D9" s="52"/>
      <c r="E9" s="80">
        <f>E11+E24+E33+E36+E46+E52+E57+E65+E73</f>
        <v>140000</v>
      </c>
      <c r="F9" s="80">
        <f>F11+F24+F36+F46+F52+F65+F73</f>
        <v>140000</v>
      </c>
      <c r="G9" s="80">
        <f>G11+G24+G36+G46+G52+G65+G73</f>
        <v>140000</v>
      </c>
    </row>
    <row r="10" spans="1:7" ht="25.5" x14ac:dyDescent="0.25">
      <c r="A10" s="172" t="s">
        <v>140</v>
      </c>
      <c r="B10" s="173"/>
      <c r="C10" s="174"/>
      <c r="D10" s="52" t="s">
        <v>119</v>
      </c>
      <c r="E10" s="63"/>
      <c r="F10" s="63"/>
      <c r="G10" s="63"/>
    </row>
    <row r="11" spans="1:7" s="82" customFormat="1" x14ac:dyDescent="0.25">
      <c r="A11" s="175" t="s">
        <v>101</v>
      </c>
      <c r="B11" s="176"/>
      <c r="C11" s="177"/>
      <c r="D11" s="75" t="s">
        <v>102</v>
      </c>
      <c r="E11" s="80">
        <f>E12</f>
        <v>88400</v>
      </c>
      <c r="F11" s="80">
        <f>F12</f>
        <v>87400</v>
      </c>
      <c r="G11" s="81">
        <f>G12</f>
        <v>87600</v>
      </c>
    </row>
    <row r="12" spans="1:7" x14ac:dyDescent="0.25">
      <c r="A12" s="178">
        <v>3</v>
      </c>
      <c r="B12" s="179"/>
      <c r="C12" s="180"/>
      <c r="D12" s="52" t="s">
        <v>10</v>
      </c>
      <c r="E12" s="63">
        <f>E13+E17+E22</f>
        <v>88400</v>
      </c>
      <c r="F12" s="63">
        <f>F13+F17+F22</f>
        <v>87400</v>
      </c>
      <c r="G12" s="64">
        <f>G13+G17+G22</f>
        <v>87600</v>
      </c>
    </row>
    <row r="13" spans="1:7" x14ac:dyDescent="0.25">
      <c r="A13" s="181">
        <v>31</v>
      </c>
      <c r="B13" s="182"/>
      <c r="C13" s="183"/>
      <c r="D13" s="52" t="s">
        <v>11</v>
      </c>
      <c r="E13" s="63">
        <f>E14+E15+E16</f>
        <v>73600</v>
      </c>
      <c r="F13" s="63">
        <f>F14+F15+F16</f>
        <v>72600</v>
      </c>
      <c r="G13" s="64">
        <f>G14+G15+G16</f>
        <v>72800</v>
      </c>
    </row>
    <row r="14" spans="1:7" x14ac:dyDescent="0.25">
      <c r="A14" s="90"/>
      <c r="B14" s="91">
        <v>311</v>
      </c>
      <c r="C14" s="92"/>
      <c r="D14" s="53" t="s">
        <v>120</v>
      </c>
      <c r="E14" s="63">
        <v>60300</v>
      </c>
      <c r="F14" s="63">
        <v>60500</v>
      </c>
      <c r="G14" s="64">
        <v>60700</v>
      </c>
    </row>
    <row r="15" spans="1:7" x14ac:dyDescent="0.25">
      <c r="A15" s="90"/>
      <c r="B15" s="91">
        <v>312</v>
      </c>
      <c r="C15" s="92"/>
      <c r="D15" s="53" t="s">
        <v>121</v>
      </c>
      <c r="E15" s="63">
        <v>3800</v>
      </c>
      <c r="F15" s="63">
        <v>3600</v>
      </c>
      <c r="G15" s="64">
        <v>3600</v>
      </c>
    </row>
    <row r="16" spans="1:7" x14ac:dyDescent="0.25">
      <c r="A16" s="90"/>
      <c r="B16" s="91">
        <v>313</v>
      </c>
      <c r="C16" s="92"/>
      <c r="D16" s="53" t="s">
        <v>122</v>
      </c>
      <c r="E16" s="63">
        <v>9500</v>
      </c>
      <c r="F16" s="63">
        <v>8500</v>
      </c>
      <c r="G16" s="64">
        <v>8500</v>
      </c>
    </row>
    <row r="17" spans="1:7" x14ac:dyDescent="0.25">
      <c r="A17" s="93"/>
      <c r="B17" s="94">
        <v>32</v>
      </c>
      <c r="C17" s="53"/>
      <c r="D17" s="52" t="s">
        <v>21</v>
      </c>
      <c r="E17" s="63">
        <f>E18+E19+E20+E21</f>
        <v>14300</v>
      </c>
      <c r="F17" s="63">
        <f>F18+F19+F20+F21</f>
        <v>14300</v>
      </c>
      <c r="G17" s="64">
        <f>G18+G19+G20+G21</f>
        <v>14300</v>
      </c>
    </row>
    <row r="18" spans="1:7" x14ac:dyDescent="0.25">
      <c r="A18" s="93"/>
      <c r="B18" s="91">
        <v>321</v>
      </c>
      <c r="C18" s="53"/>
      <c r="D18" s="53" t="s">
        <v>123</v>
      </c>
      <c r="E18" s="63">
        <v>5600</v>
      </c>
      <c r="F18" s="63">
        <v>4600</v>
      </c>
      <c r="G18" s="64">
        <v>4600</v>
      </c>
    </row>
    <row r="19" spans="1:7" x14ac:dyDescent="0.25">
      <c r="A19" s="93"/>
      <c r="B19" s="91">
        <v>322</v>
      </c>
      <c r="C19" s="53"/>
      <c r="D19" s="53" t="s">
        <v>124</v>
      </c>
      <c r="E19" s="63">
        <v>3500</v>
      </c>
      <c r="F19" s="63">
        <v>4200</v>
      </c>
      <c r="G19" s="64">
        <v>4200</v>
      </c>
    </row>
    <row r="20" spans="1:7" x14ac:dyDescent="0.25">
      <c r="A20" s="93"/>
      <c r="B20" s="91">
        <v>323</v>
      </c>
      <c r="C20" s="53"/>
      <c r="D20" s="53" t="s">
        <v>125</v>
      </c>
      <c r="E20" s="63">
        <v>3900</v>
      </c>
      <c r="F20" s="63">
        <v>4500</v>
      </c>
      <c r="G20" s="64">
        <v>4500</v>
      </c>
    </row>
    <row r="21" spans="1:7" x14ac:dyDescent="0.25">
      <c r="A21" s="93"/>
      <c r="B21" s="91">
        <v>329</v>
      </c>
      <c r="C21" s="53"/>
      <c r="D21" s="53" t="s">
        <v>126</v>
      </c>
      <c r="E21" s="63">
        <v>1300</v>
      </c>
      <c r="F21" s="63">
        <v>1000</v>
      </c>
      <c r="G21" s="64">
        <v>1000</v>
      </c>
    </row>
    <row r="22" spans="1:7" x14ac:dyDescent="0.25">
      <c r="A22" s="181">
        <v>34</v>
      </c>
      <c r="B22" s="182"/>
      <c r="C22" s="183"/>
      <c r="D22" s="52" t="s">
        <v>82</v>
      </c>
      <c r="E22" s="63">
        <f>E23</f>
        <v>500</v>
      </c>
      <c r="F22" s="63">
        <f>F23</f>
        <v>500</v>
      </c>
      <c r="G22" s="64">
        <f>G23</f>
        <v>500</v>
      </c>
    </row>
    <row r="23" spans="1:7" x14ac:dyDescent="0.25">
      <c r="A23" s="90"/>
      <c r="B23" s="91">
        <v>343</v>
      </c>
      <c r="C23" s="92"/>
      <c r="D23" s="53" t="s">
        <v>127</v>
      </c>
      <c r="E23" s="63">
        <v>500</v>
      </c>
      <c r="F23" s="63">
        <v>500</v>
      </c>
      <c r="G23" s="64">
        <v>500</v>
      </c>
    </row>
    <row r="24" spans="1:7" s="82" customFormat="1" x14ac:dyDescent="0.25">
      <c r="A24" s="175" t="s">
        <v>103</v>
      </c>
      <c r="B24" s="176"/>
      <c r="C24" s="177"/>
      <c r="D24" s="75" t="s">
        <v>81</v>
      </c>
      <c r="E24" s="80">
        <f>E26+E28</f>
        <v>5600</v>
      </c>
      <c r="F24" s="80">
        <f>F25</f>
        <v>5600</v>
      </c>
      <c r="G24" s="81">
        <f>G25</f>
        <v>5600</v>
      </c>
    </row>
    <row r="25" spans="1:7" x14ac:dyDescent="0.25">
      <c r="A25" s="178">
        <v>3</v>
      </c>
      <c r="B25" s="179"/>
      <c r="C25" s="180"/>
      <c r="D25" s="52" t="s">
        <v>10</v>
      </c>
      <c r="E25" s="63">
        <f>E26+E28</f>
        <v>5600</v>
      </c>
      <c r="F25" s="63">
        <f>F26+F28</f>
        <v>5600</v>
      </c>
      <c r="G25" s="64">
        <f>G26+G28</f>
        <v>5600</v>
      </c>
    </row>
    <row r="26" spans="1:7" x14ac:dyDescent="0.25">
      <c r="A26" s="181">
        <v>31</v>
      </c>
      <c r="B26" s="182"/>
      <c r="C26" s="183"/>
      <c r="D26" s="52" t="s">
        <v>11</v>
      </c>
      <c r="E26" s="63">
        <f>E27</f>
        <v>3000</v>
      </c>
      <c r="F26" s="63">
        <f>F27</f>
        <v>3000</v>
      </c>
      <c r="G26" s="64">
        <f>G27</f>
        <v>3000</v>
      </c>
    </row>
    <row r="27" spans="1:7" x14ac:dyDescent="0.25">
      <c r="A27" s="90"/>
      <c r="B27" s="91">
        <v>312</v>
      </c>
      <c r="C27" s="92"/>
      <c r="D27" s="53" t="s">
        <v>121</v>
      </c>
      <c r="E27" s="63">
        <v>3000</v>
      </c>
      <c r="F27" s="63">
        <v>3000</v>
      </c>
      <c r="G27" s="64">
        <v>3000</v>
      </c>
    </row>
    <row r="28" spans="1:7" x14ac:dyDescent="0.25">
      <c r="A28" s="93"/>
      <c r="B28" s="95">
        <v>32</v>
      </c>
      <c r="C28" s="53"/>
      <c r="D28" s="52" t="s">
        <v>21</v>
      </c>
      <c r="E28" s="63">
        <f>E29+E30+E31</f>
        <v>2600</v>
      </c>
      <c r="F28" s="63">
        <f>F29+F30+F31</f>
        <v>2600</v>
      </c>
      <c r="G28" s="64">
        <f>G29+G30+G31</f>
        <v>2600</v>
      </c>
    </row>
    <row r="29" spans="1:7" x14ac:dyDescent="0.25">
      <c r="A29" s="93"/>
      <c r="B29" s="91">
        <v>321</v>
      </c>
      <c r="C29" s="53"/>
      <c r="D29" s="53" t="s">
        <v>123</v>
      </c>
      <c r="E29" s="63">
        <v>1300</v>
      </c>
      <c r="F29" s="63">
        <v>1300</v>
      </c>
      <c r="G29" s="64">
        <v>1300</v>
      </c>
    </row>
    <row r="30" spans="1:7" x14ac:dyDescent="0.25">
      <c r="A30" s="93"/>
      <c r="B30" s="91">
        <v>322</v>
      </c>
      <c r="C30" s="53"/>
      <c r="D30" s="53" t="s">
        <v>124</v>
      </c>
      <c r="E30" s="63">
        <v>300</v>
      </c>
      <c r="F30" s="63">
        <v>300</v>
      </c>
      <c r="G30" s="64">
        <v>300</v>
      </c>
    </row>
    <row r="31" spans="1:7" x14ac:dyDescent="0.25">
      <c r="A31" s="93"/>
      <c r="B31" s="91">
        <v>323</v>
      </c>
      <c r="C31" s="53"/>
      <c r="D31" s="53" t="s">
        <v>125</v>
      </c>
      <c r="E31" s="63">
        <v>1000</v>
      </c>
      <c r="F31" s="63">
        <v>1000</v>
      </c>
      <c r="G31" s="64">
        <v>1000</v>
      </c>
    </row>
    <row r="32" spans="1:7" s="82" customFormat="1" x14ac:dyDescent="0.25">
      <c r="A32" s="175" t="s">
        <v>144</v>
      </c>
      <c r="B32" s="176"/>
      <c r="C32" s="177"/>
      <c r="D32" s="121" t="s">
        <v>145</v>
      </c>
      <c r="E32" s="80">
        <f>E33</f>
        <v>1796</v>
      </c>
      <c r="F32" s="80">
        <f t="shared" ref="F32:G32" si="0">F33</f>
        <v>0</v>
      </c>
      <c r="G32" s="80">
        <f t="shared" si="0"/>
        <v>0</v>
      </c>
    </row>
    <row r="33" spans="1:7" s="82" customFormat="1" x14ac:dyDescent="0.25">
      <c r="A33" s="124"/>
      <c r="B33" s="125">
        <v>3</v>
      </c>
      <c r="C33" s="121"/>
      <c r="D33" s="121" t="s">
        <v>10</v>
      </c>
      <c r="E33" s="80">
        <f>E34</f>
        <v>1796</v>
      </c>
      <c r="F33" s="80">
        <f t="shared" ref="F33:G33" si="1">F34</f>
        <v>0</v>
      </c>
      <c r="G33" s="80">
        <f t="shared" si="1"/>
        <v>0</v>
      </c>
    </row>
    <row r="34" spans="1:7" s="83" customFormat="1" x14ac:dyDescent="0.25">
      <c r="A34" s="93"/>
      <c r="B34" s="95">
        <v>32</v>
      </c>
      <c r="C34" s="53"/>
      <c r="D34" s="53" t="s">
        <v>21</v>
      </c>
      <c r="E34" s="63">
        <f>E35</f>
        <v>1796</v>
      </c>
      <c r="F34" s="63">
        <f t="shared" ref="F34:G34" si="2">F35</f>
        <v>0</v>
      </c>
      <c r="G34" s="63">
        <f t="shared" si="2"/>
        <v>0</v>
      </c>
    </row>
    <row r="35" spans="1:7" x14ac:dyDescent="0.25">
      <c r="A35" s="93"/>
      <c r="B35" s="122">
        <v>323</v>
      </c>
      <c r="C35" s="53"/>
      <c r="D35" s="53" t="s">
        <v>125</v>
      </c>
      <c r="E35" s="63">
        <v>1796</v>
      </c>
      <c r="F35" s="63">
        <v>0</v>
      </c>
      <c r="G35" s="64">
        <v>0</v>
      </c>
    </row>
    <row r="36" spans="1:7" s="82" customFormat="1" x14ac:dyDescent="0.25">
      <c r="A36" s="175" t="s">
        <v>104</v>
      </c>
      <c r="B36" s="176"/>
      <c r="C36" s="177"/>
      <c r="D36" s="75" t="s">
        <v>128</v>
      </c>
      <c r="E36" s="80">
        <f>E37</f>
        <v>8049.92</v>
      </c>
      <c r="F36" s="80">
        <f>F37</f>
        <v>8600</v>
      </c>
      <c r="G36" s="81">
        <f>G37</f>
        <v>8500</v>
      </c>
    </row>
    <row r="37" spans="1:7" x14ac:dyDescent="0.25">
      <c r="A37" s="178">
        <v>3</v>
      </c>
      <c r="B37" s="179"/>
      <c r="C37" s="180"/>
      <c r="D37" s="52" t="s">
        <v>10</v>
      </c>
      <c r="E37" s="63">
        <f>E38+E40</f>
        <v>8049.92</v>
      </c>
      <c r="F37" s="63">
        <f t="shared" ref="F37:G37" si="3">F38+F40</f>
        <v>8600</v>
      </c>
      <c r="G37" s="63">
        <f t="shared" si="3"/>
        <v>8500</v>
      </c>
    </row>
    <row r="38" spans="1:7" s="83" customFormat="1" x14ac:dyDescent="0.25">
      <c r="A38" s="114"/>
      <c r="B38" s="115">
        <v>31</v>
      </c>
      <c r="C38" s="116"/>
      <c r="D38" s="53" t="s">
        <v>11</v>
      </c>
      <c r="E38" s="63">
        <f>E39</f>
        <v>1500</v>
      </c>
      <c r="F38" s="63">
        <f t="shared" ref="F38:G38" si="4">F39</f>
        <v>0</v>
      </c>
      <c r="G38" s="63">
        <f t="shared" si="4"/>
        <v>0</v>
      </c>
    </row>
    <row r="39" spans="1:7" s="83" customFormat="1" x14ac:dyDescent="0.25">
      <c r="A39" s="114"/>
      <c r="B39" s="115">
        <v>312</v>
      </c>
      <c r="C39" s="116"/>
      <c r="D39" s="53" t="s">
        <v>121</v>
      </c>
      <c r="E39" s="63">
        <v>1500</v>
      </c>
      <c r="F39" s="63">
        <v>0</v>
      </c>
      <c r="G39" s="64">
        <v>0</v>
      </c>
    </row>
    <row r="40" spans="1:7" x14ac:dyDescent="0.25">
      <c r="A40" s="181">
        <v>32</v>
      </c>
      <c r="B40" s="182"/>
      <c r="C40" s="183"/>
      <c r="D40" s="52" t="s">
        <v>21</v>
      </c>
      <c r="E40" s="63">
        <f>E41+E42+E43</f>
        <v>6549.92</v>
      </c>
      <c r="F40" s="63">
        <f>F41+F42+F43</f>
        <v>8600</v>
      </c>
      <c r="G40" s="64">
        <f>G41+G42+G43</f>
        <v>8500</v>
      </c>
    </row>
    <row r="41" spans="1:7" x14ac:dyDescent="0.25">
      <c r="A41" s="90"/>
      <c r="B41" s="91">
        <v>322</v>
      </c>
      <c r="C41" s="92"/>
      <c r="D41" s="53" t="s">
        <v>124</v>
      </c>
      <c r="E41" s="63">
        <v>300</v>
      </c>
      <c r="F41" s="63">
        <v>1300</v>
      </c>
      <c r="G41" s="64">
        <v>1300</v>
      </c>
    </row>
    <row r="42" spans="1:7" x14ac:dyDescent="0.25">
      <c r="A42" s="90"/>
      <c r="B42" s="91">
        <v>323</v>
      </c>
      <c r="C42" s="92"/>
      <c r="D42" s="53" t="s">
        <v>125</v>
      </c>
      <c r="E42" s="63">
        <v>6000</v>
      </c>
      <c r="F42" s="63">
        <v>6300</v>
      </c>
      <c r="G42" s="64">
        <v>6200</v>
      </c>
    </row>
    <row r="43" spans="1:7" x14ac:dyDescent="0.25">
      <c r="A43" s="90"/>
      <c r="B43" s="91">
        <v>329</v>
      </c>
      <c r="C43" s="92"/>
      <c r="D43" s="53" t="s">
        <v>126</v>
      </c>
      <c r="E43" s="63">
        <v>249.92</v>
      </c>
      <c r="F43" s="63">
        <v>1000</v>
      </c>
      <c r="G43" s="64">
        <v>1000</v>
      </c>
    </row>
    <row r="44" spans="1:7" x14ac:dyDescent="0.25">
      <c r="A44" s="163" t="s">
        <v>137</v>
      </c>
      <c r="B44" s="164"/>
      <c r="C44" s="165"/>
      <c r="D44" s="75" t="s">
        <v>138</v>
      </c>
      <c r="E44" s="63"/>
      <c r="F44" s="63"/>
      <c r="G44" s="63"/>
    </row>
    <row r="45" spans="1:7" x14ac:dyDescent="0.25">
      <c r="A45" s="172" t="s">
        <v>141</v>
      </c>
      <c r="B45" s="173"/>
      <c r="C45" s="174"/>
      <c r="D45" s="52"/>
      <c r="E45" s="63"/>
      <c r="F45" s="63"/>
      <c r="G45" s="63"/>
    </row>
    <row r="46" spans="1:7" x14ac:dyDescent="0.25">
      <c r="A46" s="175" t="s">
        <v>101</v>
      </c>
      <c r="B46" s="176"/>
      <c r="C46" s="177"/>
      <c r="D46" s="52" t="s">
        <v>102</v>
      </c>
      <c r="E46" s="80">
        <f t="shared" ref="E46:G47" si="5">E47</f>
        <v>8404</v>
      </c>
      <c r="F46" s="80">
        <f t="shared" si="5"/>
        <v>10000</v>
      </c>
      <c r="G46" s="81">
        <f t="shared" si="5"/>
        <v>10000</v>
      </c>
    </row>
    <row r="47" spans="1:7" x14ac:dyDescent="0.25">
      <c r="A47" s="96">
        <v>4</v>
      </c>
      <c r="B47" s="97"/>
      <c r="C47" s="98"/>
      <c r="D47" s="53" t="s">
        <v>129</v>
      </c>
      <c r="E47" s="63">
        <f t="shared" si="5"/>
        <v>8404</v>
      </c>
      <c r="F47" s="63">
        <f t="shared" si="5"/>
        <v>10000</v>
      </c>
      <c r="G47" s="64">
        <f t="shared" si="5"/>
        <v>10000</v>
      </c>
    </row>
    <row r="48" spans="1:7" ht="25.5" x14ac:dyDescent="0.25">
      <c r="A48" s="96"/>
      <c r="B48" s="97">
        <v>42</v>
      </c>
      <c r="C48" s="98"/>
      <c r="D48" s="53" t="s">
        <v>130</v>
      </c>
      <c r="E48" s="63">
        <f>E49+E50+E51</f>
        <v>8404</v>
      </c>
      <c r="F48" s="63">
        <f>F49+F50+F51</f>
        <v>10000</v>
      </c>
      <c r="G48" s="64">
        <f>G49+G50+G51</f>
        <v>10000</v>
      </c>
    </row>
    <row r="49" spans="1:7" x14ac:dyDescent="0.25">
      <c r="A49" s="96"/>
      <c r="B49" s="97"/>
      <c r="C49" s="98">
        <v>421</v>
      </c>
      <c r="D49" s="53" t="s">
        <v>108</v>
      </c>
      <c r="E49" s="63">
        <v>1300</v>
      </c>
      <c r="F49" s="63">
        <v>2000</v>
      </c>
      <c r="G49" s="64">
        <v>2000</v>
      </c>
    </row>
    <row r="50" spans="1:7" x14ac:dyDescent="0.25">
      <c r="A50" s="96"/>
      <c r="B50" s="97"/>
      <c r="C50" s="98">
        <v>422</v>
      </c>
      <c r="D50" s="53" t="s">
        <v>109</v>
      </c>
      <c r="E50" s="63">
        <v>3104</v>
      </c>
      <c r="F50" s="63">
        <v>4000</v>
      </c>
      <c r="G50" s="64">
        <v>4000</v>
      </c>
    </row>
    <row r="51" spans="1:7" x14ac:dyDescent="0.25">
      <c r="A51" s="96"/>
      <c r="B51" s="97"/>
      <c r="C51" s="98">
        <v>424</v>
      </c>
      <c r="D51" s="53" t="s">
        <v>110</v>
      </c>
      <c r="E51" s="63">
        <v>4000</v>
      </c>
      <c r="F51" s="63">
        <v>4000</v>
      </c>
      <c r="G51" s="64">
        <v>4000</v>
      </c>
    </row>
    <row r="52" spans="1:7" x14ac:dyDescent="0.25">
      <c r="A52" s="175" t="s">
        <v>103</v>
      </c>
      <c r="B52" s="176"/>
      <c r="C52" s="177"/>
      <c r="D52" s="52" t="s">
        <v>81</v>
      </c>
      <c r="E52" s="80">
        <f>E54</f>
        <v>0</v>
      </c>
      <c r="F52" s="80">
        <f>F53</f>
        <v>900</v>
      </c>
      <c r="G52" s="81">
        <f>G53</f>
        <v>800</v>
      </c>
    </row>
    <row r="53" spans="1:7" x14ac:dyDescent="0.25">
      <c r="A53" s="96">
        <v>4</v>
      </c>
      <c r="B53" s="97"/>
      <c r="C53" s="98"/>
      <c r="D53" s="53" t="s">
        <v>129</v>
      </c>
      <c r="E53" s="63">
        <f>E54</f>
        <v>0</v>
      </c>
      <c r="F53" s="63">
        <f>F54</f>
        <v>900</v>
      </c>
      <c r="G53" s="64">
        <f>G54</f>
        <v>800</v>
      </c>
    </row>
    <row r="54" spans="1:7" ht="25.5" x14ac:dyDescent="0.25">
      <c r="A54" s="96"/>
      <c r="B54" s="97">
        <v>42</v>
      </c>
      <c r="C54" s="98"/>
      <c r="D54" s="53" t="s">
        <v>130</v>
      </c>
      <c r="E54" s="63">
        <f>E55+E56</f>
        <v>0</v>
      </c>
      <c r="F54" s="63">
        <f>F55+F56</f>
        <v>900</v>
      </c>
      <c r="G54" s="64">
        <f>G55+G56</f>
        <v>800</v>
      </c>
    </row>
    <row r="55" spans="1:7" x14ac:dyDescent="0.25">
      <c r="A55" s="96"/>
      <c r="B55" s="97"/>
      <c r="C55" s="98">
        <v>421</v>
      </c>
      <c r="D55" s="53" t="s">
        <v>108</v>
      </c>
      <c r="E55" s="63">
        <v>0</v>
      </c>
      <c r="F55" s="63">
        <v>400</v>
      </c>
      <c r="G55" s="64">
        <v>400</v>
      </c>
    </row>
    <row r="56" spans="1:7" x14ac:dyDescent="0.25">
      <c r="A56" s="96"/>
      <c r="B56" s="97"/>
      <c r="C56" s="98">
        <v>422</v>
      </c>
      <c r="D56" s="53" t="s">
        <v>109</v>
      </c>
      <c r="E56" s="63">
        <v>0</v>
      </c>
      <c r="F56" s="63">
        <v>500</v>
      </c>
      <c r="G56" s="64">
        <v>400</v>
      </c>
    </row>
    <row r="57" spans="1:7" x14ac:dyDescent="0.25">
      <c r="A57" s="175" t="s">
        <v>144</v>
      </c>
      <c r="B57" s="176"/>
      <c r="C57" s="177"/>
      <c r="D57" s="110" t="s">
        <v>145</v>
      </c>
      <c r="E57" s="80">
        <f>E58</f>
        <v>10763.03</v>
      </c>
      <c r="F57" s="80">
        <f t="shared" ref="F57:G57" si="6">F58</f>
        <v>0</v>
      </c>
      <c r="G57" s="80">
        <f t="shared" si="6"/>
        <v>0</v>
      </c>
    </row>
    <row r="58" spans="1:7" x14ac:dyDescent="0.25">
      <c r="A58" s="96">
        <v>4</v>
      </c>
      <c r="B58" s="97"/>
      <c r="C58" s="98"/>
      <c r="D58" s="53" t="s">
        <v>129</v>
      </c>
      <c r="E58" s="63">
        <f>E59+E61</f>
        <v>10763.03</v>
      </c>
      <c r="F58" s="63">
        <f t="shared" ref="F58" si="7">F59+F61</f>
        <v>0</v>
      </c>
      <c r="G58" s="63">
        <f>G59+G61</f>
        <v>0</v>
      </c>
    </row>
    <row r="59" spans="1:7" x14ac:dyDescent="0.25">
      <c r="A59" s="96"/>
      <c r="B59" s="97">
        <v>41</v>
      </c>
      <c r="C59" s="98"/>
      <c r="D59" s="53" t="s">
        <v>146</v>
      </c>
      <c r="E59" s="63">
        <f>E60</f>
        <v>9230</v>
      </c>
      <c r="F59" s="63">
        <f t="shared" ref="F59:G59" si="8">F60</f>
        <v>0</v>
      </c>
      <c r="G59" s="63">
        <f t="shared" si="8"/>
        <v>0</v>
      </c>
    </row>
    <row r="60" spans="1:7" x14ac:dyDescent="0.25">
      <c r="A60" s="96"/>
      <c r="B60" s="97"/>
      <c r="C60" s="98">
        <v>412</v>
      </c>
      <c r="D60" s="53" t="s">
        <v>146</v>
      </c>
      <c r="E60" s="63">
        <v>9230</v>
      </c>
      <c r="F60" s="63">
        <v>0</v>
      </c>
      <c r="G60" s="64">
        <v>0</v>
      </c>
    </row>
    <row r="61" spans="1:7" ht="25.5" x14ac:dyDescent="0.25">
      <c r="A61" s="96"/>
      <c r="B61" s="97">
        <v>42</v>
      </c>
      <c r="C61" s="98"/>
      <c r="D61" s="53" t="s">
        <v>130</v>
      </c>
      <c r="E61" s="63">
        <f>E62+E63</f>
        <v>1533.03</v>
      </c>
      <c r="F61" s="63">
        <f>F62+F63</f>
        <v>0</v>
      </c>
      <c r="G61" s="64">
        <f>G62+G63</f>
        <v>0</v>
      </c>
    </row>
    <row r="62" spans="1:7" x14ac:dyDescent="0.25">
      <c r="A62" s="96"/>
      <c r="B62" s="97"/>
      <c r="C62" s="98">
        <v>421</v>
      </c>
      <c r="D62" s="53" t="s">
        <v>108</v>
      </c>
      <c r="E62" s="63">
        <v>0</v>
      </c>
      <c r="F62" s="63">
        <v>0</v>
      </c>
      <c r="G62" s="64">
        <v>0</v>
      </c>
    </row>
    <row r="63" spans="1:7" x14ac:dyDescent="0.25">
      <c r="A63" s="96"/>
      <c r="B63" s="97"/>
      <c r="C63" s="98">
        <v>422</v>
      </c>
      <c r="D63" s="53" t="s">
        <v>109</v>
      </c>
      <c r="E63" s="63">
        <v>1533.03</v>
      </c>
      <c r="F63" s="63">
        <v>0</v>
      </c>
      <c r="G63" s="64">
        <v>0</v>
      </c>
    </row>
    <row r="64" spans="1:7" x14ac:dyDescent="0.25">
      <c r="A64" s="96"/>
      <c r="B64" s="97"/>
      <c r="C64" s="98"/>
      <c r="D64" s="53"/>
      <c r="E64" s="63"/>
      <c r="F64" s="63"/>
      <c r="G64" s="64"/>
    </row>
    <row r="65" spans="1:7" ht="25.5" x14ac:dyDescent="0.25">
      <c r="A65" s="175" t="s">
        <v>104</v>
      </c>
      <c r="B65" s="176"/>
      <c r="C65" s="177"/>
      <c r="D65" s="52" t="s">
        <v>131</v>
      </c>
      <c r="E65" s="80">
        <f t="shared" ref="E65:G65" si="9">E66</f>
        <v>16987.05</v>
      </c>
      <c r="F65" s="80">
        <f t="shared" si="9"/>
        <v>26000</v>
      </c>
      <c r="G65" s="81">
        <f t="shared" si="9"/>
        <v>26000</v>
      </c>
    </row>
    <row r="66" spans="1:7" x14ac:dyDescent="0.25">
      <c r="A66" s="96">
        <v>4</v>
      </c>
      <c r="B66" s="97"/>
      <c r="C66" s="98"/>
      <c r="D66" s="53" t="s">
        <v>129</v>
      </c>
      <c r="E66" s="63">
        <f>E67+E69</f>
        <v>16987.05</v>
      </c>
      <c r="F66" s="63">
        <f t="shared" ref="F66:G66" si="10">F67+F69</f>
        <v>26000</v>
      </c>
      <c r="G66" s="63">
        <f t="shared" si="10"/>
        <v>26000</v>
      </c>
    </row>
    <row r="67" spans="1:7" x14ac:dyDescent="0.25">
      <c r="A67" s="96"/>
      <c r="B67" s="97">
        <v>41</v>
      </c>
      <c r="C67" s="98"/>
      <c r="D67" s="53" t="s">
        <v>146</v>
      </c>
      <c r="E67" s="63">
        <f>E68</f>
        <v>4000</v>
      </c>
      <c r="F67" s="63">
        <f t="shared" ref="F67:G67" si="11">F68</f>
        <v>0</v>
      </c>
      <c r="G67" s="63">
        <f t="shared" si="11"/>
        <v>0</v>
      </c>
    </row>
    <row r="68" spans="1:7" x14ac:dyDescent="0.25">
      <c r="A68" s="96"/>
      <c r="B68" s="97"/>
      <c r="C68" s="98">
        <v>412</v>
      </c>
      <c r="D68" s="53" t="s">
        <v>146</v>
      </c>
      <c r="E68" s="63">
        <v>4000</v>
      </c>
      <c r="F68" s="63">
        <v>0</v>
      </c>
      <c r="G68" s="64">
        <v>0</v>
      </c>
    </row>
    <row r="69" spans="1:7" ht="25.5" x14ac:dyDescent="0.25">
      <c r="A69" s="96"/>
      <c r="B69" s="97">
        <v>42</v>
      </c>
      <c r="C69" s="98"/>
      <c r="D69" s="53" t="s">
        <v>130</v>
      </c>
      <c r="E69" s="63">
        <f>E70+E71+E72</f>
        <v>12987.05</v>
      </c>
      <c r="F69" s="63">
        <f>F70+F71+F72</f>
        <v>26000</v>
      </c>
      <c r="G69" s="64">
        <f>G70+G71+G72</f>
        <v>26000</v>
      </c>
    </row>
    <row r="70" spans="1:7" x14ac:dyDescent="0.25">
      <c r="A70" s="96"/>
      <c r="B70" s="97"/>
      <c r="C70" s="98">
        <v>421</v>
      </c>
      <c r="D70" s="53" t="s">
        <v>108</v>
      </c>
      <c r="E70" s="63">
        <v>487.05</v>
      </c>
      <c r="F70" s="63">
        <v>11000</v>
      </c>
      <c r="G70" s="64">
        <v>13000</v>
      </c>
    </row>
    <row r="71" spans="1:7" x14ac:dyDescent="0.25">
      <c r="A71" s="96"/>
      <c r="B71" s="97"/>
      <c r="C71" s="98">
        <v>422</v>
      </c>
      <c r="D71" s="53" t="s">
        <v>109</v>
      </c>
      <c r="E71" s="63">
        <v>500</v>
      </c>
      <c r="F71" s="63">
        <v>9000</v>
      </c>
      <c r="G71" s="64">
        <v>7000</v>
      </c>
    </row>
    <row r="72" spans="1:7" x14ac:dyDescent="0.25">
      <c r="A72" s="96"/>
      <c r="B72" s="97"/>
      <c r="C72" s="98">
        <v>424</v>
      </c>
      <c r="D72" s="53" t="s">
        <v>110</v>
      </c>
      <c r="E72" s="63">
        <v>12000</v>
      </c>
      <c r="F72" s="63">
        <v>6000</v>
      </c>
      <c r="G72" s="64">
        <v>6000</v>
      </c>
    </row>
    <row r="73" spans="1:7" x14ac:dyDescent="0.25">
      <c r="A73" s="175" t="s">
        <v>111</v>
      </c>
      <c r="B73" s="176"/>
      <c r="C73" s="177"/>
      <c r="D73" s="52" t="s">
        <v>112</v>
      </c>
      <c r="E73" s="80">
        <f t="shared" ref="E73:G75" si="12">E74</f>
        <v>0</v>
      </c>
      <c r="F73" s="80">
        <f t="shared" si="12"/>
        <v>1500</v>
      </c>
      <c r="G73" s="80">
        <f t="shared" si="12"/>
        <v>1500</v>
      </c>
    </row>
    <row r="74" spans="1:7" x14ac:dyDescent="0.25">
      <c r="A74" s="96">
        <v>4</v>
      </c>
      <c r="B74" s="97"/>
      <c r="C74" s="98"/>
      <c r="D74" s="53" t="s">
        <v>129</v>
      </c>
      <c r="E74" s="63">
        <f t="shared" si="12"/>
        <v>0</v>
      </c>
      <c r="F74" s="63">
        <f t="shared" si="12"/>
        <v>1500</v>
      </c>
      <c r="G74" s="64">
        <f>G75</f>
        <v>1500</v>
      </c>
    </row>
    <row r="75" spans="1:7" ht="25.5" x14ac:dyDescent="0.25">
      <c r="A75" s="96"/>
      <c r="B75" s="97">
        <v>42</v>
      </c>
      <c r="C75" s="98"/>
      <c r="D75" s="53" t="s">
        <v>130</v>
      </c>
      <c r="E75" s="63">
        <f t="shared" si="12"/>
        <v>0</v>
      </c>
      <c r="F75" s="63">
        <f t="shared" si="12"/>
        <v>1500</v>
      </c>
      <c r="G75" s="64">
        <f>G76</f>
        <v>1500</v>
      </c>
    </row>
    <row r="76" spans="1:7" x14ac:dyDescent="0.25">
      <c r="A76" s="96"/>
      <c r="B76" s="97"/>
      <c r="C76" s="98">
        <v>421</v>
      </c>
      <c r="D76" s="53" t="s">
        <v>109</v>
      </c>
      <c r="E76" s="63">
        <v>0</v>
      </c>
      <c r="F76" s="63">
        <v>1500</v>
      </c>
      <c r="G76" s="64">
        <v>1500</v>
      </c>
    </row>
    <row r="77" spans="1:7" x14ac:dyDescent="0.25">
      <c r="A77" s="96"/>
      <c r="B77" s="97"/>
      <c r="C77" s="98"/>
      <c r="D77" s="53"/>
      <c r="E77" s="63"/>
      <c r="F77" s="63"/>
      <c r="G77" s="64"/>
    </row>
  </sheetData>
  <mergeCells count="25">
    <mergeCell ref="A45:C45"/>
    <mergeCell ref="A46:C46"/>
    <mergeCell ref="A52:C52"/>
    <mergeCell ref="A65:C65"/>
    <mergeCell ref="A73:C73"/>
    <mergeCell ref="A57:C57"/>
    <mergeCell ref="A44:C44"/>
    <mergeCell ref="A10:C10"/>
    <mergeCell ref="A11:C11"/>
    <mergeCell ref="A12:C12"/>
    <mergeCell ref="A13:C13"/>
    <mergeCell ref="A22:C22"/>
    <mergeCell ref="A24:C24"/>
    <mergeCell ref="A25:C25"/>
    <mergeCell ref="A26:C26"/>
    <mergeCell ref="A36:C36"/>
    <mergeCell ref="A37:C37"/>
    <mergeCell ref="A40:C40"/>
    <mergeCell ref="A32:C32"/>
    <mergeCell ref="A8:C8"/>
    <mergeCell ref="A2:G2"/>
    <mergeCell ref="A4:C4"/>
    <mergeCell ref="A5:C5"/>
    <mergeCell ref="A6:C6"/>
    <mergeCell ref="A7:C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8</vt:i4>
      </vt:variant>
    </vt:vector>
  </HeadingPairs>
  <TitlesOfParts>
    <vt:vector size="8" baseType="lpstr">
      <vt:lpstr>SAŽETAK</vt:lpstr>
      <vt:lpstr> Račun prihoda i rashoda</vt:lpstr>
      <vt:lpstr>Prihodi i rashodi po izvorima</vt:lpstr>
      <vt:lpstr>Rashodi prema funkcijskoj kl</vt:lpstr>
      <vt:lpstr>Račun financiranja</vt:lpstr>
      <vt:lpstr>Račun financiranja po izvorima</vt:lpstr>
      <vt:lpstr>POSEBNI DIO</vt:lpstr>
      <vt:lpstr>GKI-3.razina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Marija</cp:lastModifiedBy>
  <cp:lastPrinted>2025-12-10T10:42:45Z</cp:lastPrinted>
  <dcterms:created xsi:type="dcterms:W3CDTF">2022-08-12T12:51:27Z</dcterms:created>
  <dcterms:modified xsi:type="dcterms:W3CDTF">2025-12-11T13:23:54Z</dcterms:modified>
</cp:coreProperties>
</file>